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ドキュメント\学校フォルダへ\情報科\2022\"/>
    </mc:Choice>
  </mc:AlternateContent>
  <bookViews>
    <workbookView xWindow="0" yWindow="0" windowWidth="24000" windowHeight="9750"/>
  </bookViews>
  <sheets>
    <sheet name="生涯賃金" sheetId="1" r:id="rId1"/>
    <sheet name="貯金計算" sheetId="5" r:id="rId2"/>
    <sheet name="借金返済" sheetId="4" r:id="rId3"/>
    <sheet name="釣銭計算" sheetId="2" r:id="rId4"/>
    <sheet name="待ち時間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G6" i="5" s="1"/>
  <c r="E7" i="5" s="1"/>
  <c r="F7" i="5" l="1"/>
  <c r="G7" i="5" s="1"/>
  <c r="E8" i="5" s="1"/>
  <c r="D51" i="1"/>
  <c r="D52" i="1"/>
  <c r="D49" i="1"/>
  <c r="D50" i="1"/>
  <c r="F6" i="4"/>
  <c r="E6" i="4"/>
  <c r="G14" i="3"/>
  <c r="G15" i="3"/>
  <c r="G16" i="3"/>
  <c r="G17" i="3"/>
  <c r="G18" i="3"/>
  <c r="G19" i="3"/>
  <c r="G20" i="3"/>
  <c r="G21" i="3"/>
  <c r="G22" i="3"/>
  <c r="G13" i="3"/>
  <c r="D14" i="3"/>
  <c r="D15" i="3"/>
  <c r="D16" i="3"/>
  <c r="D17" i="3"/>
  <c r="D18" i="3"/>
  <c r="D19" i="3"/>
  <c r="D20" i="3"/>
  <c r="D21" i="3"/>
  <c r="D22" i="3"/>
  <c r="D13" i="3"/>
  <c r="F8" i="5" l="1"/>
  <c r="G8" i="5" s="1"/>
  <c r="E9" i="5" s="1"/>
  <c r="G6" i="4"/>
  <c r="E7" i="4" s="1"/>
  <c r="F7" i="4" s="1"/>
  <c r="G7" i="4" s="1"/>
  <c r="E8" i="4" s="1"/>
  <c r="F8" i="4" s="1"/>
  <c r="E13" i="3"/>
  <c r="D11" i="2"/>
  <c r="D9" i="2"/>
  <c r="D10" i="2"/>
  <c r="D8" i="2"/>
  <c r="F9" i="5" l="1"/>
  <c r="G9" i="5" s="1"/>
  <c r="E10" i="5" s="1"/>
  <c r="G8" i="4"/>
  <c r="E9" i="4" s="1"/>
  <c r="F9" i="4" s="1"/>
  <c r="E14" i="3"/>
  <c r="E15" i="3" s="1"/>
  <c r="E16" i="3" s="1"/>
  <c r="F13" i="3"/>
  <c r="B14" i="1"/>
  <c r="D46" i="1"/>
  <c r="D47" i="1"/>
  <c r="D48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D45" i="1"/>
  <c r="D42" i="1"/>
  <c r="D43" i="1"/>
  <c r="D44" i="1"/>
  <c r="D36" i="1"/>
  <c r="D37" i="1"/>
  <c r="D38" i="1"/>
  <c r="D39" i="1"/>
  <c r="D40" i="1"/>
  <c r="D41" i="1"/>
  <c r="D34" i="1"/>
  <c r="D35" i="1"/>
  <c r="D30" i="1"/>
  <c r="D31" i="1"/>
  <c r="D32" i="1"/>
  <c r="D33" i="1"/>
  <c r="D16" i="1"/>
  <c r="D17" i="1"/>
  <c r="D18" i="1"/>
  <c r="D19" i="1"/>
  <c r="D20" i="1"/>
  <c r="D21" i="1"/>
  <c r="D22" i="1"/>
  <c r="D23" i="1"/>
  <c r="D24" i="1" s="1"/>
  <c r="D25" i="1" s="1"/>
  <c r="D26" i="1" s="1"/>
  <c r="D27" i="1" s="1"/>
  <c r="D28" i="1" s="1"/>
  <c r="D29" i="1" s="1"/>
  <c r="D7" i="1"/>
  <c r="D8" i="1" s="1"/>
  <c r="D9" i="1" s="1"/>
  <c r="D10" i="1" s="1"/>
  <c r="D11" i="1" s="1"/>
  <c r="D12" i="1" s="1"/>
  <c r="D13" i="1" s="1"/>
  <c r="D14" i="1" s="1"/>
  <c r="D15" i="1" s="1"/>
  <c r="F10" i="5" l="1"/>
  <c r="G10" i="5" s="1"/>
  <c r="E11" i="5" s="1"/>
  <c r="G9" i="4"/>
  <c r="E10" i="4" s="1"/>
  <c r="F10" i="4" s="1"/>
  <c r="H13" i="3"/>
  <c r="F14" i="3" s="1"/>
  <c r="I14" i="3" s="1"/>
  <c r="I13" i="3"/>
  <c r="E17" i="3"/>
  <c r="F46" i="1"/>
  <c r="E47" i="1"/>
  <c r="F7" i="1"/>
  <c r="F6" i="1"/>
  <c r="G6" i="1" s="1"/>
  <c r="F11" i="5" l="1"/>
  <c r="G11" i="5" s="1"/>
  <c r="E12" i="5" s="1"/>
  <c r="G10" i="4"/>
  <c r="E11" i="4" s="1"/>
  <c r="F11" i="4" s="1"/>
  <c r="H14" i="3"/>
  <c r="F15" i="3" s="1"/>
  <c r="I15" i="3" s="1"/>
  <c r="E18" i="3"/>
  <c r="F47" i="1"/>
  <c r="E48" i="1"/>
  <c r="F8" i="1"/>
  <c r="G7" i="1"/>
  <c r="F12" i="5" l="1"/>
  <c r="G12" i="5" s="1"/>
  <c r="E13" i="5" s="1"/>
  <c r="F48" i="1"/>
  <c r="E49" i="1"/>
  <c r="G11" i="4"/>
  <c r="E12" i="4" s="1"/>
  <c r="F12" i="4" s="1"/>
  <c r="H15" i="3"/>
  <c r="F16" i="3" s="1"/>
  <c r="I16" i="3" s="1"/>
  <c r="E19" i="3"/>
  <c r="F9" i="1"/>
  <c r="G8" i="1"/>
  <c r="F13" i="5" l="1"/>
  <c r="G13" i="5" s="1"/>
  <c r="E14" i="5" s="1"/>
  <c r="F49" i="1"/>
  <c r="E50" i="1"/>
  <c r="G12" i="4"/>
  <c r="E13" i="4" s="1"/>
  <c r="F13" i="4" s="1"/>
  <c r="G13" i="4" s="1"/>
  <c r="E14" i="4" s="1"/>
  <c r="F14" i="4" s="1"/>
  <c r="H16" i="3"/>
  <c r="F17" i="3" s="1"/>
  <c r="I17" i="3" s="1"/>
  <c r="E20" i="3"/>
  <c r="G9" i="1"/>
  <c r="F10" i="1"/>
  <c r="F14" i="5" l="1"/>
  <c r="G14" i="5" s="1"/>
  <c r="E15" i="5" s="1"/>
  <c r="F50" i="1"/>
  <c r="E51" i="1"/>
  <c r="G14" i="4"/>
  <c r="E15" i="4" s="1"/>
  <c r="F15" i="4" s="1"/>
  <c r="H17" i="3"/>
  <c r="F18" i="3" s="1"/>
  <c r="I18" i="3" s="1"/>
  <c r="E21" i="3"/>
  <c r="F11" i="1"/>
  <c r="G10" i="1"/>
  <c r="F15" i="5" l="1"/>
  <c r="G15" i="5" s="1"/>
  <c r="E16" i="5" s="1"/>
  <c r="F51" i="1"/>
  <c r="E52" i="1"/>
  <c r="F52" i="1" s="1"/>
  <c r="G15" i="4"/>
  <c r="E16" i="4" s="1"/>
  <c r="F16" i="4" s="1"/>
  <c r="H18" i="3"/>
  <c r="F19" i="3" s="1"/>
  <c r="I19" i="3" s="1"/>
  <c r="E22" i="3"/>
  <c r="G11" i="1"/>
  <c r="F12" i="1"/>
  <c r="F16" i="5" l="1"/>
  <c r="G16" i="5" s="1"/>
  <c r="E17" i="5" s="1"/>
  <c r="G16" i="4"/>
  <c r="E17" i="4" s="1"/>
  <c r="F17" i="4" s="1"/>
  <c r="H19" i="3"/>
  <c r="F20" i="3" s="1"/>
  <c r="I20" i="3" s="1"/>
  <c r="G12" i="1"/>
  <c r="F13" i="1"/>
  <c r="F17" i="5" l="1"/>
  <c r="G17" i="5" s="1"/>
  <c r="E18" i="5" s="1"/>
  <c r="G13" i="1"/>
  <c r="G17" i="4"/>
  <c r="E18" i="4" s="1"/>
  <c r="F18" i="4" s="1"/>
  <c r="H20" i="3"/>
  <c r="F21" i="3" s="1"/>
  <c r="I21" i="3" s="1"/>
  <c r="F14" i="1"/>
  <c r="G14" i="1" s="1"/>
  <c r="F18" i="5" l="1"/>
  <c r="G18" i="5" s="1"/>
  <c r="E19" i="5" s="1"/>
  <c r="G18" i="4"/>
  <c r="E19" i="4" s="1"/>
  <c r="F19" i="4" s="1"/>
  <c r="H21" i="3"/>
  <c r="F22" i="3" s="1"/>
  <c r="I22" i="3" s="1"/>
  <c r="F15" i="1"/>
  <c r="G15" i="1" s="1"/>
  <c r="F19" i="5" l="1"/>
  <c r="G19" i="5" s="1"/>
  <c r="E20" i="5" s="1"/>
  <c r="G19" i="4"/>
  <c r="E20" i="4" s="1"/>
  <c r="F20" i="4" s="1"/>
  <c r="H22" i="3"/>
  <c r="F16" i="1"/>
  <c r="G16" i="1" s="1"/>
  <c r="F20" i="5" l="1"/>
  <c r="G20" i="5" s="1"/>
  <c r="E21" i="5" s="1"/>
  <c r="G20" i="4"/>
  <c r="E21" i="4" s="1"/>
  <c r="F21" i="4" s="1"/>
  <c r="F17" i="1"/>
  <c r="G17" i="1" s="1"/>
  <c r="F21" i="5" l="1"/>
  <c r="G21" i="5" s="1"/>
  <c r="E22" i="5" s="1"/>
  <c r="G21" i="4"/>
  <c r="E22" i="4" s="1"/>
  <c r="F22" i="4" s="1"/>
  <c r="F18" i="1"/>
  <c r="G18" i="1" s="1"/>
  <c r="F22" i="5" l="1"/>
  <c r="G22" i="5" s="1"/>
  <c r="E23" i="5" s="1"/>
  <c r="G22" i="4"/>
  <c r="E23" i="4" s="1"/>
  <c r="F23" i="4" s="1"/>
  <c r="F19" i="1"/>
  <c r="G19" i="1" s="1"/>
  <c r="F23" i="5" l="1"/>
  <c r="G23" i="5" s="1"/>
  <c r="E24" i="5" s="1"/>
  <c r="G23" i="4"/>
  <c r="E24" i="4" s="1"/>
  <c r="F24" i="4" s="1"/>
  <c r="F20" i="1"/>
  <c r="G20" i="1" s="1"/>
  <c r="F24" i="5" l="1"/>
  <c r="G24" i="5" s="1"/>
  <c r="E25" i="5" s="1"/>
  <c r="G24" i="4"/>
  <c r="E25" i="4" s="1"/>
  <c r="F25" i="4" s="1"/>
  <c r="F21" i="1"/>
  <c r="G21" i="1" s="1"/>
  <c r="F25" i="5" l="1"/>
  <c r="G25" i="5" s="1"/>
  <c r="E26" i="5" s="1"/>
  <c r="G25" i="4"/>
  <c r="E26" i="4" s="1"/>
  <c r="F26" i="4" s="1"/>
  <c r="F22" i="1"/>
  <c r="G22" i="1" s="1"/>
  <c r="F26" i="5" l="1"/>
  <c r="G26" i="5"/>
  <c r="E27" i="5" s="1"/>
  <c r="G26" i="4"/>
  <c r="E27" i="4" s="1"/>
  <c r="F27" i="4" s="1"/>
  <c r="F23" i="1"/>
  <c r="G23" i="1" s="1"/>
  <c r="F27" i="5" l="1"/>
  <c r="G27" i="5" s="1"/>
  <c r="E28" i="5" s="1"/>
  <c r="F28" i="5" s="1"/>
  <c r="G28" i="5" s="1"/>
  <c r="E29" i="5" s="1"/>
  <c r="F29" i="5" s="1"/>
  <c r="G29" i="5" s="1"/>
  <c r="E30" i="5" s="1"/>
  <c r="F30" i="5" s="1"/>
  <c r="G30" i="5" s="1"/>
  <c r="E31" i="5" s="1"/>
  <c r="G27" i="4"/>
  <c r="E28" i="4" s="1"/>
  <c r="F28" i="4" s="1"/>
  <c r="F24" i="1"/>
  <c r="G24" i="1" s="1"/>
  <c r="F31" i="5" l="1"/>
  <c r="G31" i="5" s="1"/>
  <c r="E32" i="5" s="1"/>
  <c r="F32" i="5" s="1"/>
  <c r="G32" i="5" s="1"/>
  <c r="E33" i="5" s="1"/>
  <c r="F33" i="5" s="1"/>
  <c r="G33" i="5" s="1"/>
  <c r="E34" i="5" s="1"/>
  <c r="F34" i="5" s="1"/>
  <c r="G34" i="5" s="1"/>
  <c r="E35" i="5" s="1"/>
  <c r="G28" i="4"/>
  <c r="E29" i="4" s="1"/>
  <c r="F29" i="4" s="1"/>
  <c r="F25" i="1"/>
  <c r="G25" i="1" s="1"/>
  <c r="F35" i="5" l="1"/>
  <c r="G35" i="5" s="1"/>
  <c r="G29" i="4"/>
  <c r="E30" i="4" s="1"/>
  <c r="F30" i="4" s="1"/>
  <c r="F26" i="1"/>
  <c r="G26" i="1" s="1"/>
  <c r="G30" i="4" l="1"/>
  <c r="E31" i="4" s="1"/>
  <c r="F31" i="4" s="1"/>
  <c r="F27" i="1"/>
  <c r="G27" i="1" s="1"/>
  <c r="G31" i="4" l="1"/>
  <c r="E32" i="4" s="1"/>
  <c r="F32" i="4" s="1"/>
  <c r="F28" i="1"/>
  <c r="G28" i="1" s="1"/>
  <c r="G32" i="4" l="1"/>
  <c r="E33" i="4" s="1"/>
  <c r="F33" i="4" s="1"/>
  <c r="F29" i="1"/>
  <c r="G29" i="1" s="1"/>
  <c r="G33" i="4" l="1"/>
  <c r="E34" i="4" s="1"/>
  <c r="F34" i="4" s="1"/>
  <c r="F30" i="1"/>
  <c r="G30" i="1" s="1"/>
  <c r="G34" i="4" l="1"/>
  <c r="E35" i="4" s="1"/>
  <c r="F35" i="4" s="1"/>
  <c r="F31" i="1"/>
  <c r="G31" i="1" s="1"/>
  <c r="G35" i="4" l="1"/>
  <c r="F32" i="1"/>
  <c r="G32" i="1" s="1"/>
  <c r="F33" i="1" l="1"/>
  <c r="G33" i="1" s="1"/>
  <c r="F34" i="1" l="1"/>
  <c r="G34" i="1" s="1"/>
  <c r="F35" i="1" l="1"/>
  <c r="G35" i="1" s="1"/>
  <c r="F36" i="1" l="1"/>
  <c r="G36" i="1" s="1"/>
  <c r="F37" i="1" l="1"/>
  <c r="G37" i="1" s="1"/>
  <c r="F38" i="1" l="1"/>
  <c r="G38" i="1" s="1"/>
  <c r="F39" i="1" l="1"/>
  <c r="G39" i="1" s="1"/>
  <c r="F40" i="1" l="1"/>
  <c r="G40" i="1" s="1"/>
  <c r="F41" i="1" l="1"/>
  <c r="G41" i="1" s="1"/>
  <c r="F42" i="1" l="1"/>
  <c r="G42" i="1" s="1"/>
  <c r="F43" i="1" l="1"/>
  <c r="G43" i="1" s="1"/>
  <c r="F44" i="1" l="1"/>
  <c r="G44" i="1" s="1"/>
  <c r="F45" i="1"/>
  <c r="G45" i="1" l="1"/>
  <c r="G46" i="1" s="1"/>
  <c r="G47" i="1" s="1"/>
  <c r="G48" i="1" s="1"/>
  <c r="G49" i="1" s="1"/>
  <c r="G50" i="1" s="1"/>
  <c r="G51" i="1" s="1"/>
  <c r="G52" i="1" s="1"/>
</calcChain>
</file>

<file path=xl/sharedStrings.xml><?xml version="1.0" encoding="utf-8"?>
<sst xmlns="http://schemas.openxmlformats.org/spreadsheetml/2006/main" count="150" uniqueCount="116">
  <si>
    <t>初任給</t>
    <rPh sb="0" eb="3">
      <t>ショニンキュウ</t>
    </rPh>
    <phoneticPr fontId="1"/>
  </si>
  <si>
    <t>1年の昇給</t>
    <rPh sb="1" eb="2">
      <t>ネン</t>
    </rPh>
    <rPh sb="3" eb="5">
      <t>ショウキュウ</t>
    </rPh>
    <phoneticPr fontId="1"/>
  </si>
  <si>
    <t>円</t>
    <rPh sb="0" eb="1">
      <t>エン</t>
    </rPh>
    <phoneticPr fontId="1"/>
  </si>
  <si>
    <t>勤務開始</t>
    <rPh sb="0" eb="4">
      <t>キンムカイシ</t>
    </rPh>
    <phoneticPr fontId="1"/>
  </si>
  <si>
    <t>才</t>
    <rPh sb="0" eb="1">
      <t>サイ</t>
    </rPh>
    <phoneticPr fontId="1"/>
  </si>
  <si>
    <t>年収</t>
    <rPh sb="0" eb="2">
      <t>ネンシュウ</t>
    </rPh>
    <phoneticPr fontId="1"/>
  </si>
  <si>
    <t>月給</t>
    <rPh sb="0" eb="2">
      <t>ゲッキュウ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</si>
  <si>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</si>
  <si>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</si>
  <si>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勤続年数</t>
    <rPh sb="0" eb="2">
      <t>キンゾク</t>
    </rPh>
    <rPh sb="2" eb="4">
      <t>ネンスウ</t>
    </rPh>
    <phoneticPr fontId="1"/>
  </si>
  <si>
    <t>のみ入力</t>
    <rPh sb="2" eb="4">
      <t>ニュウリョク</t>
    </rPh>
    <phoneticPr fontId="1"/>
  </si>
  <si>
    <t>モデル化とシミュレーション（生涯賃金シミュレーション）</t>
    <rPh sb="3" eb="4">
      <t>カ</t>
    </rPh>
    <rPh sb="14" eb="16">
      <t>ショウガイ</t>
    </rPh>
    <rPh sb="16" eb="18">
      <t>チンギン</t>
    </rPh>
    <phoneticPr fontId="1"/>
  </si>
  <si>
    <t>【参考】</t>
    <rPh sb="1" eb="3">
      <t>サンコウ</t>
    </rPh>
    <phoneticPr fontId="1"/>
  </si>
  <si>
    <t>（2020厚生労働省）</t>
    <rPh sb="5" eb="10">
      <t>コウセイロウドウショウ</t>
    </rPh>
    <phoneticPr fontId="1"/>
  </si>
  <si>
    <t>(2022経団連調査）</t>
    <rPh sb="5" eb="8">
      <t>ケイダンレン</t>
    </rPh>
    <rPh sb="8" eb="10">
      <t>チョウサ</t>
    </rPh>
    <phoneticPr fontId="1"/>
  </si>
  <si>
    <t>　・平均昇給額　5,036円</t>
    <rPh sb="2" eb="4">
      <t>ヘイキン</t>
    </rPh>
    <rPh sb="4" eb="6">
      <t>ショウキュウ</t>
    </rPh>
    <rPh sb="6" eb="7">
      <t>ガク</t>
    </rPh>
    <rPh sb="13" eb="14">
      <t>エン</t>
    </rPh>
    <phoneticPr fontId="1"/>
  </si>
  <si>
    <t>（自動計算）</t>
    <rPh sb="1" eb="5">
      <t>ジドウケイサン</t>
    </rPh>
    <phoneticPr fontId="1"/>
  </si>
  <si>
    <t>モデル化とシミュレーション（釣銭計算）</t>
    <rPh sb="3" eb="4">
      <t>カ</t>
    </rPh>
    <rPh sb="14" eb="16">
      <t>ツリセン</t>
    </rPh>
    <rPh sb="16" eb="18">
      <t>ケイサン</t>
    </rPh>
    <phoneticPr fontId="1"/>
  </si>
  <si>
    <t>支払方法</t>
    <rPh sb="0" eb="4">
      <t>シハライホウホウ</t>
    </rPh>
    <phoneticPr fontId="1"/>
  </si>
  <si>
    <t>人数</t>
    <rPh sb="0" eb="2">
      <t>ニンズウ</t>
    </rPh>
    <phoneticPr fontId="1"/>
  </si>
  <si>
    <t>100円玉の増減</t>
    <rPh sb="3" eb="5">
      <t>エンダマ</t>
    </rPh>
    <rPh sb="6" eb="8">
      <t>ゾウゲン</t>
    </rPh>
    <phoneticPr fontId="1"/>
  </si>
  <si>
    <t>100円玉の過不足</t>
    <rPh sb="3" eb="5">
      <t>エンダマ</t>
    </rPh>
    <rPh sb="6" eb="9">
      <t>カフソク</t>
    </rPh>
    <phoneticPr fontId="1"/>
  </si>
  <si>
    <t>100円玉2枚の人</t>
    <rPh sb="3" eb="5">
      <t>エンダマ</t>
    </rPh>
    <rPh sb="6" eb="7">
      <t>マイ</t>
    </rPh>
    <rPh sb="8" eb="9">
      <t>ヒト</t>
    </rPh>
    <phoneticPr fontId="1"/>
  </si>
  <si>
    <t>500円札でお釣り</t>
    <rPh sb="3" eb="5">
      <t>エンサツ</t>
    </rPh>
    <rPh sb="7" eb="8">
      <t>ツ</t>
    </rPh>
    <phoneticPr fontId="1"/>
  </si>
  <si>
    <t>1000円札でお釣り</t>
    <rPh sb="4" eb="6">
      <t>エンサツ</t>
    </rPh>
    <rPh sb="8" eb="9">
      <t>ツ</t>
    </rPh>
    <phoneticPr fontId="1"/>
  </si>
  <si>
    <t>・文化祭の模擬店で釣銭をどのくらい用意すればいいか、シミュレーションしてみよう</t>
    <rPh sb="1" eb="4">
      <t>ブンカサイ</t>
    </rPh>
    <rPh sb="5" eb="8">
      <t>モギテン</t>
    </rPh>
    <rPh sb="9" eb="11">
      <t>ツリセン</t>
    </rPh>
    <rPh sb="17" eb="19">
      <t>ヨウイ</t>
    </rPh>
    <phoneticPr fontId="1"/>
  </si>
  <si>
    <t>【参考】文化祭の模擬店の計画</t>
    <rPh sb="1" eb="3">
      <t>サンコウ</t>
    </rPh>
    <rPh sb="4" eb="7">
      <t>ブンカサイ</t>
    </rPh>
    <rPh sb="8" eb="11">
      <t>モギテン</t>
    </rPh>
    <rPh sb="12" eb="14">
      <t>ケイカク</t>
    </rPh>
    <phoneticPr fontId="1"/>
  </si>
  <si>
    <t>の値を変えてシミュレーションしてみよう</t>
    <rPh sb="1" eb="2">
      <t>アタイ</t>
    </rPh>
    <rPh sb="3" eb="4">
      <t>カ</t>
    </rPh>
    <phoneticPr fontId="1"/>
  </si>
  <si>
    <t>←準備が必要な枚数</t>
    <rPh sb="1" eb="3">
      <t>ジュンビ</t>
    </rPh>
    <rPh sb="4" eb="6">
      <t>ヒツヨウ</t>
    </rPh>
    <rPh sb="7" eb="9">
      <t>マイスウ</t>
    </rPh>
    <phoneticPr fontId="1"/>
  </si>
  <si>
    <t>モデル化とシミュレーション（乱数を使ったシミュレーション）</t>
    <rPh sb="3" eb="4">
      <t>カ</t>
    </rPh>
    <rPh sb="14" eb="16">
      <t>ランスウ</t>
    </rPh>
    <rPh sb="17" eb="18">
      <t>ツカ</t>
    </rPh>
    <phoneticPr fontId="1"/>
  </si>
  <si>
    <r>
      <t>　・焼きそばを</t>
    </r>
    <r>
      <rPr>
        <sz val="11"/>
        <color rgb="FFFF0000"/>
        <rFont val="ＭＳ Ｐゴシック"/>
        <family val="3"/>
        <charset val="128"/>
        <scheme val="minor"/>
      </rPr>
      <t>1皿200円で30食</t>
    </r>
    <r>
      <rPr>
        <sz val="11"/>
        <color theme="1"/>
        <rFont val="ＭＳ Ｐゴシック"/>
        <family val="3"/>
        <charset val="128"/>
        <scheme val="minor"/>
      </rPr>
      <t>販売予定</t>
    </r>
    <rPh sb="2" eb="3">
      <t>ヤ</t>
    </rPh>
    <rPh sb="8" eb="9">
      <t>サラ</t>
    </rPh>
    <rPh sb="12" eb="13">
      <t>エン</t>
    </rPh>
    <rPh sb="16" eb="17">
      <t>ショク</t>
    </rPh>
    <rPh sb="17" eb="21">
      <t>ハンバイヨテイ</t>
    </rPh>
    <phoneticPr fontId="1"/>
  </si>
  <si>
    <t>来店順</t>
    <rPh sb="0" eb="3">
      <t>ライテンジュン</t>
    </rPh>
    <phoneticPr fontId="1"/>
  </si>
  <si>
    <t>対応開始時刻</t>
    <rPh sb="0" eb="6">
      <t>タイオウカイシジコク</t>
    </rPh>
    <phoneticPr fontId="1"/>
  </si>
  <si>
    <t>対応終了時刻</t>
    <rPh sb="0" eb="6">
      <t>タイオウシュウリョウジコク</t>
    </rPh>
    <phoneticPr fontId="1"/>
  </si>
  <si>
    <t>商品を作るのにかかる時間</t>
    <rPh sb="0" eb="2">
      <t>ショウヒン</t>
    </rPh>
    <rPh sb="3" eb="4">
      <t>ツク</t>
    </rPh>
    <rPh sb="10" eb="12">
      <t>ジカン</t>
    </rPh>
    <phoneticPr fontId="1"/>
  </si>
  <si>
    <t>来店者の時間間隔の最大値</t>
    <rPh sb="0" eb="3">
      <t>ライテンシャ</t>
    </rPh>
    <rPh sb="4" eb="8">
      <t>ジカンカンカク</t>
    </rPh>
    <rPh sb="9" eb="12">
      <t>サイダイチ</t>
    </rPh>
    <phoneticPr fontId="1"/>
  </si>
  <si>
    <t>何人目の客か？</t>
    <rPh sb="0" eb="3">
      <t>ナンニンメ</t>
    </rPh>
    <rPh sb="4" eb="5">
      <t>キャク</t>
    </rPh>
    <phoneticPr fontId="1"/>
  </si>
  <si>
    <t>客の到着時間</t>
    <rPh sb="0" eb="1">
      <t>キャク</t>
    </rPh>
    <rPh sb="2" eb="6">
      <t>トウチャクジカン</t>
    </rPh>
    <phoneticPr fontId="1"/>
  </si>
  <si>
    <t>前の人の到着時間
＋前の人との間隔</t>
    <rPh sb="0" eb="1">
      <t>マエ</t>
    </rPh>
    <rPh sb="2" eb="3">
      <t>ヒト</t>
    </rPh>
    <rPh sb="4" eb="8">
      <t>トウチャクジカン</t>
    </rPh>
    <rPh sb="10" eb="11">
      <t>マエ</t>
    </rPh>
    <phoneticPr fontId="1"/>
  </si>
  <si>
    <t>客に対して対応が始まる時間</t>
    <rPh sb="0" eb="1">
      <t>キャク</t>
    </rPh>
    <rPh sb="2" eb="3">
      <t>タイ</t>
    </rPh>
    <rPh sb="5" eb="7">
      <t>タイオウ</t>
    </rPh>
    <rPh sb="8" eb="9">
      <t>ハジ</t>
    </rPh>
    <rPh sb="11" eb="13">
      <t>ジカン</t>
    </rPh>
    <phoneticPr fontId="1"/>
  </si>
  <si>
    <t>到着時間か前の客の対応終了時刻の遅い方</t>
    <rPh sb="0" eb="4">
      <t>トウチャクジカン</t>
    </rPh>
    <rPh sb="5" eb="6">
      <t>マエ</t>
    </rPh>
    <rPh sb="7" eb="8">
      <t>キャク</t>
    </rPh>
    <rPh sb="9" eb="15">
      <t>タイオウシュウリョウジコク</t>
    </rPh>
    <rPh sb="16" eb="17">
      <t>オソ</t>
    </rPh>
    <rPh sb="18" eb="19">
      <t>ホウ</t>
    </rPh>
    <phoneticPr fontId="1"/>
  </si>
  <si>
    <t>精算が終了する時刻</t>
    <rPh sb="0" eb="2">
      <t>セイサン</t>
    </rPh>
    <rPh sb="3" eb="5">
      <t>シュウリョウ</t>
    </rPh>
    <rPh sb="7" eb="9">
      <t>ジコク</t>
    </rPh>
    <phoneticPr fontId="1"/>
  </si>
  <si>
    <t>対応開始時刻
＋精算時間</t>
    <rPh sb="0" eb="6">
      <t>タイオウカイシジコク</t>
    </rPh>
    <rPh sb="8" eb="12">
      <t>セイサンジカン</t>
    </rPh>
    <phoneticPr fontId="1"/>
  </si>
  <si>
    <t>到着してから対応開始に係る時間</t>
    <rPh sb="0" eb="2">
      <t>トウチャク</t>
    </rPh>
    <rPh sb="6" eb="10">
      <t>タイオウカイシ</t>
    </rPh>
    <rPh sb="11" eb="12">
      <t>カカ</t>
    </rPh>
    <rPh sb="13" eb="15">
      <t>ジカン</t>
    </rPh>
    <phoneticPr fontId="1"/>
  </si>
  <si>
    <t>対応開始時刻
－到着時刻</t>
    <rPh sb="0" eb="6">
      <t>タイオウカイシジコク</t>
    </rPh>
    <rPh sb="8" eb="12">
      <t>トウチャクジコク</t>
    </rPh>
    <phoneticPr fontId="1"/>
  </si>
  <si>
    <t>前の順番の人との間隔</t>
    <rPh sb="0" eb="1">
      <t>マエ</t>
    </rPh>
    <rPh sb="2" eb="4">
      <t>ジュンバン</t>
    </rPh>
    <rPh sb="5" eb="6">
      <t>ヒト</t>
    </rPh>
    <rPh sb="8" eb="10">
      <t>カンカク</t>
    </rPh>
    <phoneticPr fontId="1"/>
  </si>
  <si>
    <t>精算にかかる時間</t>
    <rPh sb="0" eb="2">
      <t>セイサン</t>
    </rPh>
    <rPh sb="6" eb="8">
      <t>ジカン</t>
    </rPh>
    <phoneticPr fontId="1"/>
  </si>
  <si>
    <t>↑
不規則なので乱数で計算</t>
    <rPh sb="2" eb="5">
      <t>フキソク</t>
    </rPh>
    <rPh sb="8" eb="10">
      <t>ランスウ</t>
    </rPh>
    <rPh sb="11" eb="13">
      <t>ケイサン</t>
    </rPh>
    <phoneticPr fontId="1"/>
  </si>
  <si>
    <t>表（自動生成）</t>
    <rPh sb="0" eb="1">
      <t>ヒョウ</t>
    </rPh>
    <rPh sb="2" eb="6">
      <t>ジドウセイセイ</t>
    </rPh>
    <phoneticPr fontId="1"/>
  </si>
  <si>
    <t>グラフ（自動生成）</t>
    <rPh sb="4" eb="8">
      <t>ジドウセイセイ</t>
    </rPh>
    <phoneticPr fontId="1"/>
  </si>
  <si>
    <t>【何回かシミュレーションして最大待ち時間を記録しよう】</t>
    <rPh sb="1" eb="3">
      <t>ナンカイ</t>
    </rPh>
    <rPh sb="14" eb="17">
      <t>サイダイマ</t>
    </rPh>
    <rPh sb="18" eb="20">
      <t>ジカン</t>
    </rPh>
    <rPh sb="21" eb="23">
      <t>キロク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</si>
  <si>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</si>
  <si>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</si>
  <si>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</si>
  <si>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</si>
  <si>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</si>
  <si>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</si>
  <si>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</si>
  <si>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8回目</t>
    <rPh sb="1" eb="3">
      <t>カイメ</t>
    </rPh>
    <phoneticPr fontId="1"/>
  </si>
  <si>
    <t>9回目</t>
    <rPh sb="1" eb="3">
      <t>カイメ</t>
    </rPh>
    <phoneticPr fontId="1"/>
  </si>
  <si>
    <t>10回目</t>
    <rPh sb="2" eb="4">
      <t>カイメ</t>
    </rPh>
    <phoneticPr fontId="1"/>
  </si>
  <si>
    <t>※ルール：人数の合計が30人となるようにいろいろ組合せを考えてシミュレーションしてみよう</t>
    <rPh sb="5" eb="7">
      <t>ニンズウ</t>
    </rPh>
    <rPh sb="8" eb="10">
      <t>ゴウケイ</t>
    </rPh>
    <rPh sb="13" eb="14">
      <t>ニン</t>
    </rPh>
    <rPh sb="24" eb="26">
      <t>クミアワ</t>
    </rPh>
    <rPh sb="28" eb="29">
      <t>カンガ</t>
    </rPh>
    <phoneticPr fontId="1"/>
  </si>
  <si>
    <t>①来店順に何番目の客か番号をふる</t>
    <rPh sb="1" eb="4">
      <t>ライテンジュン</t>
    </rPh>
    <rPh sb="5" eb="8">
      <t>ナンバンメ</t>
    </rPh>
    <rPh sb="9" eb="10">
      <t>キャク</t>
    </rPh>
    <rPh sb="11" eb="13">
      <t>バンゴウ</t>
    </rPh>
    <phoneticPr fontId="1"/>
  </si>
  <si>
    <t>③精算や受け渡しに係る時間を、最大時間を仮定して乱数をかけて得られた値で仮に算出する</t>
    <rPh sb="1" eb="3">
      <t>セイサン</t>
    </rPh>
    <rPh sb="4" eb="5">
      <t>ウ</t>
    </rPh>
    <rPh sb="6" eb="7">
      <t>ワタ</t>
    </rPh>
    <rPh sb="9" eb="10">
      <t>カカ</t>
    </rPh>
    <rPh sb="11" eb="13">
      <t>ジカン</t>
    </rPh>
    <rPh sb="15" eb="19">
      <t>サイダイジカン</t>
    </rPh>
    <rPh sb="20" eb="22">
      <t>カテイ</t>
    </rPh>
    <rPh sb="24" eb="26">
      <t>ランスウ</t>
    </rPh>
    <rPh sb="30" eb="31">
      <t>エ</t>
    </rPh>
    <rPh sb="34" eb="35">
      <t>アタイ</t>
    </rPh>
    <rPh sb="36" eb="37">
      <t>カリ</t>
    </rPh>
    <rPh sb="38" eb="40">
      <t>サンシュツ</t>
    </rPh>
    <phoneticPr fontId="1"/>
  </si>
  <si>
    <t>②前の客から次の客が来るまでの時間の間隔を、最大時間を仮定して乱数をかけて得られた値で仮に算出する</t>
    <rPh sb="1" eb="2">
      <t>マエ</t>
    </rPh>
    <rPh sb="3" eb="4">
      <t>キャク</t>
    </rPh>
    <rPh sb="6" eb="7">
      <t>ツギ</t>
    </rPh>
    <rPh sb="8" eb="9">
      <t>キャク</t>
    </rPh>
    <rPh sb="10" eb="11">
      <t>ク</t>
    </rPh>
    <rPh sb="15" eb="17">
      <t>ジカン</t>
    </rPh>
    <rPh sb="18" eb="20">
      <t>カンカク</t>
    </rPh>
    <rPh sb="22" eb="26">
      <t>サイダイジカン</t>
    </rPh>
    <rPh sb="27" eb="29">
      <t>カテイ</t>
    </rPh>
    <rPh sb="31" eb="33">
      <t>ランスウ</t>
    </rPh>
    <rPh sb="37" eb="38">
      <t>エ</t>
    </rPh>
    <rPh sb="41" eb="42">
      <t>アタイ</t>
    </rPh>
    <rPh sb="43" eb="44">
      <t>カリ</t>
    </rPh>
    <rPh sb="45" eb="47">
      <t>サンシュツ</t>
    </rPh>
    <phoneticPr fontId="1"/>
  </si>
  <si>
    <t>【目標】待ち行列を作る客がどれくらい出そうか予想する。　</t>
    <rPh sb="1" eb="3">
      <t>モクヒョウ</t>
    </rPh>
    <rPh sb="4" eb="5">
      <t>マ</t>
    </rPh>
    <rPh sb="6" eb="8">
      <t>ギョウレツ</t>
    </rPh>
    <rPh sb="9" eb="10">
      <t>ツク</t>
    </rPh>
    <rPh sb="11" eb="12">
      <t>キャク</t>
    </rPh>
    <rPh sb="18" eb="19">
      <t>デ</t>
    </rPh>
    <rPh sb="22" eb="24">
      <t>ヨソウ</t>
    </rPh>
    <phoneticPr fontId="1"/>
  </si>
  <si>
    <t>Point：規則性がない時間は乱数で仮に計算する</t>
  </si>
  <si>
    <t>(自動計算）</t>
    <rPh sb="1" eb="5">
      <t>ジドウケイサン</t>
    </rPh>
    <phoneticPr fontId="1"/>
  </si>
  <si>
    <t>↓ここを見る</t>
    <rPh sb="4" eb="5">
      <t>ミ</t>
    </rPh>
    <phoneticPr fontId="1"/>
  </si>
  <si>
    <t>↓ここに入力</t>
    <rPh sb="4" eb="6">
      <t>ニュウリョク</t>
    </rPh>
    <phoneticPr fontId="1"/>
  </si>
  <si>
    <t>（自動計算）</t>
    <rPh sb="1" eb="5">
      <t>ジドウケイサン</t>
    </rPh>
    <phoneticPr fontId="1"/>
  </si>
  <si>
    <t>　・一般的な定年　65歳</t>
    <rPh sb="2" eb="5">
      <t>イッパンテキ</t>
    </rPh>
    <rPh sb="6" eb="8">
      <t>テイネン</t>
    </rPh>
    <rPh sb="11" eb="12">
      <t>サイ</t>
    </rPh>
    <phoneticPr fontId="1"/>
  </si>
  <si>
    <t>最大時間間隔
(秒)</t>
    <rPh sb="0" eb="2">
      <t>サイダイ</t>
    </rPh>
    <rPh sb="2" eb="6">
      <t>ジカンカンカク</t>
    </rPh>
    <rPh sb="8" eb="9">
      <t>ビョウ</t>
    </rPh>
    <phoneticPr fontId="1"/>
  </si>
  <si>
    <t>最大精算間隔
(秒)</t>
    <rPh sb="0" eb="2">
      <t>サイダイ</t>
    </rPh>
    <rPh sb="2" eb="4">
      <t>セイサン</t>
    </rPh>
    <rPh sb="4" eb="6">
      <t>カンカク</t>
    </rPh>
    <phoneticPr fontId="1"/>
  </si>
  <si>
    <t>前の人との間隔
(秒)</t>
    <rPh sb="0" eb="1">
      <t>マエ</t>
    </rPh>
    <phoneticPr fontId="1"/>
  </si>
  <si>
    <t>待ち時間
(秒)</t>
    <rPh sb="0" eb="1">
      <t>マ</t>
    </rPh>
    <rPh sb="2" eb="4">
      <t>ジカン</t>
    </rPh>
    <phoneticPr fontId="1"/>
  </si>
  <si>
    <t>精算時間(秒)</t>
    <rPh sb="0" eb="4">
      <t>セイサンジカン</t>
    </rPh>
    <phoneticPr fontId="1"/>
  </si>
  <si>
    <t>到着時刻</t>
    <rPh sb="0" eb="2">
      <t>トウチャク</t>
    </rPh>
    <rPh sb="2" eb="4">
      <t>ジコク</t>
    </rPh>
    <phoneticPr fontId="1"/>
  </si>
  <si>
    <t>　乱数（ランダムに出現する数）を用いて、規則性のない現象を予想してみよう。</t>
    <rPh sb="1" eb="3">
      <t>ランスウ</t>
    </rPh>
    <rPh sb="9" eb="11">
      <t>シュツゲン</t>
    </rPh>
    <rPh sb="13" eb="14">
      <t>カズ</t>
    </rPh>
    <rPh sb="16" eb="17">
      <t>モチ</t>
    </rPh>
    <rPh sb="20" eb="23">
      <t>キソクセイ</t>
    </rPh>
    <rPh sb="26" eb="28">
      <t>ゲンショウ</t>
    </rPh>
    <rPh sb="29" eb="31">
      <t>ヨソウ</t>
    </rPh>
    <phoneticPr fontId="1"/>
  </si>
  <si>
    <t>・「数式」→「再計算実行」で再計算をしてシミュレーション結果を更新しよう。更新のたびに最大待ち時間が何秒発生するか記録しよう</t>
    <rPh sb="2" eb="4">
      <t>スウシキ</t>
    </rPh>
    <rPh sb="7" eb="12">
      <t>サイケイサンジッコウ</t>
    </rPh>
    <rPh sb="14" eb="17">
      <t>サイケイサン</t>
    </rPh>
    <rPh sb="28" eb="30">
      <t>ケッカ</t>
    </rPh>
    <rPh sb="31" eb="33">
      <t>コウシン</t>
    </rPh>
    <rPh sb="37" eb="39">
      <t>コウシン</t>
    </rPh>
    <rPh sb="43" eb="45">
      <t>サイダイ</t>
    </rPh>
    <rPh sb="45" eb="46">
      <t>マ</t>
    </rPh>
    <rPh sb="47" eb="49">
      <t>ジカン</t>
    </rPh>
    <rPh sb="50" eb="52">
      <t>ナンビョウ</t>
    </rPh>
    <rPh sb="52" eb="54">
      <t>ハッセイ</t>
    </rPh>
    <rPh sb="57" eb="59">
      <t>キロク</t>
    </rPh>
    <phoneticPr fontId="1"/>
  </si>
  <si>
    <t>　・一生の間にいくら稼ぐことができるかシミュレーションしてみよう</t>
    <rPh sb="2" eb="4">
      <t>イッショウ</t>
    </rPh>
    <rPh sb="5" eb="6">
      <t>アイダ</t>
    </rPh>
    <rPh sb="10" eb="11">
      <t>カセ</t>
    </rPh>
    <phoneticPr fontId="1"/>
  </si>
  <si>
    <t>借入額</t>
    <rPh sb="0" eb="3">
      <t>カリイレガク</t>
    </rPh>
    <phoneticPr fontId="1"/>
  </si>
  <si>
    <t>金利</t>
    <rPh sb="0" eb="2">
      <t>キンリ</t>
    </rPh>
    <phoneticPr fontId="1"/>
  </si>
  <si>
    <t>％</t>
    <phoneticPr fontId="1"/>
  </si>
  <si>
    <t>金額</t>
    <rPh sb="0" eb="2">
      <t>キンガク</t>
    </rPh>
    <phoneticPr fontId="1"/>
  </si>
  <si>
    <t>に入力</t>
    <rPh sb="1" eb="3">
      <t>ニュウリョク</t>
    </rPh>
    <phoneticPr fontId="1"/>
  </si>
  <si>
    <t>　・借金をした場合、金額と金利と借入期間による総返済額をシミュレーションしよう</t>
    <rPh sb="2" eb="4">
      <t>シャッキン</t>
    </rPh>
    <rPh sb="7" eb="9">
      <t>バアイ</t>
    </rPh>
    <rPh sb="10" eb="12">
      <t>キンガク</t>
    </rPh>
    <rPh sb="13" eb="15">
      <t>キンリ</t>
    </rPh>
    <rPh sb="16" eb="20">
      <t>カリイレキカン</t>
    </rPh>
    <rPh sb="23" eb="27">
      <t>ソウヘンサイガク</t>
    </rPh>
    <phoneticPr fontId="1"/>
  </si>
  <si>
    <t>　・高校卒業初任給　169,687円</t>
    <rPh sb="2" eb="4">
      <t>コウコウ</t>
    </rPh>
    <rPh sb="4" eb="6">
      <t>ソツギョウ</t>
    </rPh>
    <rPh sb="6" eb="9">
      <t>ショニンキュウ</t>
    </rPh>
    <rPh sb="17" eb="18">
      <t>エン</t>
    </rPh>
    <phoneticPr fontId="1"/>
  </si>
  <si>
    <t>　・大学卒業初任給　209.014円</t>
    <rPh sb="2" eb="6">
      <t>ダイガクソツギョウ</t>
    </rPh>
    <rPh sb="6" eb="9">
      <t>ショニンキュウ</t>
    </rPh>
    <rPh sb="17" eb="18">
      <t>エン</t>
    </rPh>
    <phoneticPr fontId="1"/>
  </si>
  <si>
    <t>大卒定年</t>
    <rPh sb="0" eb="4">
      <t>ダイソツテイネン</t>
    </rPh>
    <phoneticPr fontId="1"/>
  </si>
  <si>
    <t>高卒定年</t>
    <rPh sb="0" eb="2">
      <t>コウソツ</t>
    </rPh>
    <rPh sb="2" eb="4">
      <t>テイネン</t>
    </rPh>
    <phoneticPr fontId="1"/>
  </si>
  <si>
    <t>ここ見る→</t>
    <rPh sb="2" eb="3">
      <t>ミ</t>
    </rPh>
    <phoneticPr fontId="1"/>
  </si>
  <si>
    <t>モデル化とシミュレーション（こつこつ貯金シミュレーション）</t>
    <rPh sb="3" eb="4">
      <t>カ</t>
    </rPh>
    <rPh sb="18" eb="20">
      <t>チョキン</t>
    </rPh>
    <phoneticPr fontId="1"/>
  </si>
  <si>
    <t>　・毎月こつこつ貯金していった場合、いくら貯金がたまるかをシミュレーションしよう</t>
    <rPh sb="2" eb="4">
      <t>マイツキ</t>
    </rPh>
    <rPh sb="8" eb="10">
      <t>チョキン</t>
    </rPh>
    <rPh sb="15" eb="17">
      <t>バアイ</t>
    </rPh>
    <rPh sb="21" eb="23">
      <t>チョキン</t>
    </rPh>
    <phoneticPr fontId="1"/>
  </si>
  <si>
    <t>毎月の貯金額</t>
    <rPh sb="0" eb="2">
      <t>マイツキ</t>
    </rPh>
    <rPh sb="3" eb="5">
      <t>チョキン</t>
    </rPh>
    <rPh sb="5" eb="6">
      <t>ガク</t>
    </rPh>
    <phoneticPr fontId="1"/>
  </si>
  <si>
    <t>％</t>
    <phoneticPr fontId="1"/>
  </si>
  <si>
    <t>・普通預金金利</t>
    <rPh sb="1" eb="7">
      <t>フツウヨキンキンリ</t>
    </rPh>
    <phoneticPr fontId="1"/>
  </si>
  <si>
    <t>・定期預金金利</t>
    <rPh sb="1" eb="7">
      <t>テイキヨキンキンリ</t>
    </rPh>
    <phoneticPr fontId="1"/>
  </si>
  <si>
    <t>（大手銀行）</t>
    <rPh sb="1" eb="5">
      <t>オオテギンコウ</t>
    </rPh>
    <phoneticPr fontId="1"/>
  </si>
  <si>
    <t>・3年国債</t>
    <rPh sb="2" eb="5">
      <t>ネンコクサイ</t>
    </rPh>
    <phoneticPr fontId="1"/>
  </si>
  <si>
    <t>・10年国債</t>
    <rPh sb="3" eb="6">
      <t>ネンコクサイ</t>
    </rPh>
    <phoneticPr fontId="1"/>
  </si>
  <si>
    <t>（財務省）</t>
    <rPh sb="1" eb="4">
      <t>ザイムショウ</t>
    </rPh>
    <phoneticPr fontId="1"/>
  </si>
  <si>
    <t>・住宅ローン</t>
    <rPh sb="1" eb="3">
      <t>ジュウタク</t>
    </rPh>
    <phoneticPr fontId="1"/>
  </si>
  <si>
    <t>・教育ローン</t>
    <rPh sb="1" eb="3">
      <t>キョウイク</t>
    </rPh>
    <phoneticPr fontId="1"/>
  </si>
  <si>
    <t>％</t>
    <phoneticPr fontId="1"/>
  </si>
  <si>
    <t>％</t>
    <phoneticPr fontId="1"/>
  </si>
  <si>
    <t>・多目的ローン</t>
    <rPh sb="1" eb="4">
      <t>タモクテキ</t>
    </rPh>
    <phoneticPr fontId="1"/>
  </si>
  <si>
    <t>・カードローン</t>
    <phoneticPr fontId="1"/>
  </si>
  <si>
    <t>（大手銀行）</t>
    <rPh sb="1" eb="5">
      <t>オオテギンコウ</t>
    </rPh>
    <phoneticPr fontId="1"/>
  </si>
  <si>
    <t>（ｸﾚｼﾞｯﾄｶｰﾄﾞ)</t>
    <phoneticPr fontId="1"/>
  </si>
  <si>
    <t>・リボ払い</t>
    <rPh sb="3" eb="4">
      <t>バラ</t>
    </rPh>
    <phoneticPr fontId="1"/>
  </si>
  <si>
    <t>％</t>
    <phoneticPr fontId="1"/>
  </si>
  <si>
    <t>・キャッシング</t>
    <phoneticPr fontId="1"/>
  </si>
  <si>
    <t>％</t>
    <phoneticPr fontId="1"/>
  </si>
  <si>
    <t>退職</t>
    <rPh sb="0" eb="2">
      <t>タイショク</t>
    </rPh>
    <phoneticPr fontId="1"/>
  </si>
  <si>
    <t>モデル化とシミュレーション（借金シミュレーション）</t>
    <rPh sb="3" eb="4">
      <t>カ</t>
    </rPh>
    <rPh sb="14" eb="16">
      <t>シャッキン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</si>
</sst>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5" borderId="1" xfId="0" applyFill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6" borderId="1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6" borderId="4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生涯賃金!$G$5</c:f>
              <c:strCache>
                <c:ptCount val="1"/>
                <c:pt idx="0">
                  <c:v>合計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生涯賃金!$G$6:$G$52</c:f>
              <c:numCache>
                <c:formatCode>#,##0_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90047808"/>
        <c:axId val="-390061952"/>
      </c:lineChart>
      <c:catAx>
        <c:axId val="-390047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90061952"/>
        <c:crosses val="autoZero"/>
        <c:auto val="1"/>
        <c:lblAlgn val="ctr"/>
        <c:lblOffset val="100"/>
        <c:noMultiLvlLbl val="0"/>
      </c:catAx>
      <c:valAx>
        <c:axId val="-3900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900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貯金計算!$G$5</c:f>
              <c:strCache>
                <c:ptCount val="1"/>
                <c:pt idx="0">
                  <c:v>合計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貯金計算!$G$6:$G$35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90061408"/>
        <c:axId val="-390058688"/>
      </c:lineChart>
      <c:catAx>
        <c:axId val="-390061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90058688"/>
        <c:crosses val="autoZero"/>
        <c:auto val="1"/>
        <c:lblAlgn val="ctr"/>
        <c:lblOffset val="100"/>
        <c:noMultiLvlLbl val="0"/>
      </c:catAx>
      <c:valAx>
        <c:axId val="-3900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9006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借金返済!$G$5</c:f>
              <c:strCache>
                <c:ptCount val="1"/>
                <c:pt idx="0">
                  <c:v>合計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借金返済!$G$6:$G$35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3803040"/>
        <c:axId val="-303805760"/>
      </c:lineChart>
      <c:catAx>
        <c:axId val="-303803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03805760"/>
        <c:crosses val="autoZero"/>
        <c:auto val="1"/>
        <c:lblAlgn val="ctr"/>
        <c:lblOffset val="100"/>
        <c:noMultiLvlLbl val="0"/>
      </c:catAx>
      <c:valAx>
        <c:axId val="-3038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038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4</xdr:row>
      <xdr:rowOff>28574</xdr:rowOff>
    </xdr:from>
    <xdr:to>
      <xdr:col>14</xdr:col>
      <xdr:colOff>676274</xdr:colOff>
      <xdr:row>34</xdr:row>
      <xdr:rowOff>152399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4</xdr:row>
      <xdr:rowOff>0</xdr:rowOff>
    </xdr:from>
    <xdr:to>
      <xdr:col>13</xdr:col>
      <xdr:colOff>666749</xdr:colOff>
      <xdr:row>34</xdr:row>
      <xdr:rowOff>142876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4</xdr:row>
      <xdr:rowOff>19049</xdr:rowOff>
    </xdr:from>
    <xdr:to>
      <xdr:col>14</xdr:col>
      <xdr:colOff>666749</xdr:colOff>
      <xdr:row>35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A13" sqref="A13"/>
    </sheetView>
  </sheetViews>
  <sheetFormatPr defaultRowHeight="13.5" x14ac:dyDescent="0.15"/>
  <cols>
    <col min="1" max="1" width="10.625" customWidth="1"/>
    <col min="5" max="5" width="9.125" bestFit="1" customWidth="1"/>
    <col min="6" max="6" width="9.875" bestFit="1" customWidth="1"/>
    <col min="7" max="7" width="12.125" bestFit="1" customWidth="1"/>
  </cols>
  <sheetData>
    <row r="1" spans="1:9" ht="14.25" x14ac:dyDescent="0.15">
      <c r="A1" s="5" t="s">
        <v>11</v>
      </c>
    </row>
    <row r="2" spans="1:9" ht="14.25" x14ac:dyDescent="0.15">
      <c r="A2" s="16" t="s">
        <v>80</v>
      </c>
    </row>
    <row r="3" spans="1:9" ht="14.25" x14ac:dyDescent="0.15">
      <c r="A3" s="16"/>
    </row>
    <row r="4" spans="1:9" x14ac:dyDescent="0.15">
      <c r="D4" s="1" t="s">
        <v>48</v>
      </c>
      <c r="H4" s="15"/>
      <c r="I4" s="15" t="s">
        <v>49</v>
      </c>
    </row>
    <row r="5" spans="1:9" x14ac:dyDescent="0.15">
      <c r="D5" s="32" t="s">
        <v>7</v>
      </c>
      <c r="E5" s="32" t="s">
        <v>6</v>
      </c>
      <c r="F5" s="32" t="s">
        <v>5</v>
      </c>
      <c r="G5" s="32" t="s">
        <v>8</v>
      </c>
    </row>
    <row r="6" spans="1:9" x14ac:dyDescent="0.15">
      <c r="A6" s="1" t="s">
        <v>0</v>
      </c>
      <c r="B6" s="9"/>
      <c r="C6" t="s">
        <v>2</v>
      </c>
      <c r="D6" s="2">
        <v>1</v>
      </c>
      <c r="E6" s="7">
        <f>B6+B8</f>
        <v>0</v>
      </c>
      <c r="F6" s="7">
        <f>E6*15</f>
        <v>0</v>
      </c>
      <c r="G6" s="7">
        <f>F6</f>
        <v>0</v>
      </c>
    </row>
    <row r="7" spans="1:9" x14ac:dyDescent="0.15">
      <c r="A7" s="1"/>
      <c r="B7" s="10"/>
      <c r="D7" s="2">
        <f>D6+1</f>
        <v>2</v>
      </c>
      <c r="E7" s="7">
        <f>E6+$B$8</f>
        <v>0</v>
      </c>
      <c r="F7" s="7">
        <f>E7*15</f>
        <v>0</v>
      </c>
      <c r="G7" s="7">
        <f>G6+F7</f>
        <v>0</v>
      </c>
    </row>
    <row r="8" spans="1:9" x14ac:dyDescent="0.15">
      <c r="A8" s="1" t="s">
        <v>1</v>
      </c>
      <c r="B8" s="9"/>
      <c r="C8" t="s">
        <v>2</v>
      </c>
      <c r="D8" s="2">
        <f t="shared" ref="D8:D13" si="0">D7+1</f>
        <v>3</v>
      </c>
      <c r="E8" s="7">
        <f t="shared" ref="E8:E45" si="1">E7+$B$8</f>
        <v>0</v>
      </c>
      <c r="F8" s="7">
        <f t="shared" ref="F8:F48" si="2">E8*15</f>
        <v>0</v>
      </c>
      <c r="G8" s="7">
        <f t="shared" ref="G8:G15" si="3">G7+F8</f>
        <v>0</v>
      </c>
    </row>
    <row r="9" spans="1:9" x14ac:dyDescent="0.15">
      <c r="A9" s="1"/>
      <c r="D9" s="2">
        <f t="shared" si="0"/>
        <v>4</v>
      </c>
      <c r="E9" s="7">
        <f t="shared" si="1"/>
        <v>0</v>
      </c>
      <c r="F9" s="7">
        <f t="shared" si="2"/>
        <v>0</v>
      </c>
      <c r="G9" s="7">
        <f t="shared" si="3"/>
        <v>0</v>
      </c>
    </row>
    <row r="10" spans="1:9" x14ac:dyDescent="0.15">
      <c r="A10" s="1" t="s">
        <v>3</v>
      </c>
      <c r="B10" s="4"/>
      <c r="C10" t="s">
        <v>4</v>
      </c>
      <c r="D10" s="2">
        <f t="shared" si="0"/>
        <v>5</v>
      </c>
      <c r="E10" s="7">
        <f t="shared" si="1"/>
        <v>0</v>
      </c>
      <c r="F10" s="7">
        <f t="shared" si="2"/>
        <v>0</v>
      </c>
      <c r="G10" s="7">
        <f t="shared" si="3"/>
        <v>0</v>
      </c>
    </row>
    <row r="11" spans="1:9" x14ac:dyDescent="0.15">
      <c r="A11" s="1"/>
      <c r="D11" s="2">
        <f t="shared" si="0"/>
        <v>6</v>
      </c>
      <c r="E11" s="7">
        <f t="shared" si="1"/>
        <v>0</v>
      </c>
      <c r="F11" s="7">
        <f t="shared" si="2"/>
        <v>0</v>
      </c>
      <c r="G11" s="7">
        <f t="shared" si="3"/>
        <v>0</v>
      </c>
    </row>
    <row r="12" spans="1:9" x14ac:dyDescent="0.15">
      <c r="A12" s="1" t="s">
        <v>114</v>
      </c>
      <c r="B12" s="4"/>
      <c r="C12" t="s">
        <v>4</v>
      </c>
      <c r="D12" s="2">
        <f t="shared" si="0"/>
        <v>7</v>
      </c>
      <c r="E12" s="7">
        <f t="shared" si="1"/>
        <v>0</v>
      </c>
      <c r="F12" s="7">
        <f t="shared" si="2"/>
        <v>0</v>
      </c>
      <c r="G12" s="7">
        <f t="shared" si="3"/>
        <v>0</v>
      </c>
    </row>
    <row r="13" spans="1:9" x14ac:dyDescent="0.15">
      <c r="D13" s="2">
        <f t="shared" si="0"/>
        <v>8</v>
      </c>
      <c r="E13" s="7">
        <f t="shared" si="1"/>
        <v>0</v>
      </c>
      <c r="F13" s="7">
        <f t="shared" si="2"/>
        <v>0</v>
      </c>
      <c r="G13" s="7">
        <f t="shared" si="3"/>
        <v>0</v>
      </c>
    </row>
    <row r="14" spans="1:9" x14ac:dyDescent="0.15">
      <c r="A14" t="s">
        <v>9</v>
      </c>
      <c r="B14" s="2">
        <f>B12-B10</f>
        <v>0</v>
      </c>
      <c r="C14" t="s">
        <v>7</v>
      </c>
      <c r="D14" s="2">
        <f>D13+1</f>
        <v>9</v>
      </c>
      <c r="E14" s="7">
        <f t="shared" si="1"/>
        <v>0</v>
      </c>
      <c r="F14" s="7">
        <f>E14*15</f>
        <v>0</v>
      </c>
      <c r="G14" s="7">
        <f t="shared" si="3"/>
        <v>0</v>
      </c>
    </row>
    <row r="15" spans="1:9" x14ac:dyDescent="0.15">
      <c r="A15" s="3"/>
      <c r="B15" s="3" t="s">
        <v>16</v>
      </c>
      <c r="C15" s="3"/>
      <c r="D15" s="6">
        <f t="shared" ref="D15" si="4">D14+1</f>
        <v>10</v>
      </c>
      <c r="E15" s="8">
        <f t="shared" si="1"/>
        <v>0</v>
      </c>
      <c r="F15" s="8">
        <f t="shared" si="2"/>
        <v>0</v>
      </c>
      <c r="G15" s="8">
        <f t="shared" si="3"/>
        <v>0</v>
      </c>
    </row>
    <row r="16" spans="1:9" x14ac:dyDescent="0.15">
      <c r="B16" s="3"/>
      <c r="D16" s="2">
        <f t="shared" ref="D16:D30" si="5">D15+1</f>
        <v>11</v>
      </c>
      <c r="E16" s="7">
        <f t="shared" si="1"/>
        <v>0</v>
      </c>
      <c r="F16" s="7">
        <f t="shared" si="2"/>
        <v>0</v>
      </c>
      <c r="G16" s="7">
        <f t="shared" ref="G16:G30" si="6">G15+F16</f>
        <v>0</v>
      </c>
    </row>
    <row r="17" spans="1:7" x14ac:dyDescent="0.15">
      <c r="B17" s="4"/>
      <c r="C17" t="s">
        <v>10</v>
      </c>
      <c r="D17" s="2">
        <f t="shared" si="5"/>
        <v>12</v>
      </c>
      <c r="E17" s="7">
        <f t="shared" si="1"/>
        <v>0</v>
      </c>
      <c r="F17" s="7">
        <f t="shared" si="2"/>
        <v>0</v>
      </c>
      <c r="G17" s="7">
        <f t="shared" si="6"/>
        <v>0</v>
      </c>
    </row>
    <row r="18" spans="1:7" x14ac:dyDescent="0.15">
      <c r="D18" s="2">
        <f t="shared" si="5"/>
        <v>13</v>
      </c>
      <c r="E18" s="7">
        <f t="shared" si="1"/>
        <v>0</v>
      </c>
      <c r="F18" s="7">
        <f t="shared" si="2"/>
        <v>0</v>
      </c>
      <c r="G18" s="7">
        <f t="shared" si="6"/>
        <v>0</v>
      </c>
    </row>
    <row r="19" spans="1:7" x14ac:dyDescent="0.15">
      <c r="D19" s="2">
        <f t="shared" si="5"/>
        <v>14</v>
      </c>
      <c r="E19" s="7">
        <f t="shared" si="1"/>
        <v>0</v>
      </c>
      <c r="F19" s="7">
        <f t="shared" si="2"/>
        <v>0</v>
      </c>
      <c r="G19" s="7">
        <f t="shared" si="6"/>
        <v>0</v>
      </c>
    </row>
    <row r="20" spans="1:7" x14ac:dyDescent="0.15">
      <c r="D20" s="2">
        <f t="shared" si="5"/>
        <v>15</v>
      </c>
      <c r="E20" s="7">
        <f t="shared" si="1"/>
        <v>0</v>
      </c>
      <c r="F20" s="7">
        <f t="shared" si="2"/>
        <v>0</v>
      </c>
      <c r="G20" s="7">
        <f t="shared" si="6"/>
        <v>0</v>
      </c>
    </row>
    <row r="21" spans="1:7" x14ac:dyDescent="0.15">
      <c r="A21" t="s">
        <v>12</v>
      </c>
      <c r="D21" s="2">
        <f t="shared" si="5"/>
        <v>16</v>
      </c>
      <c r="E21" s="7">
        <f t="shared" si="1"/>
        <v>0</v>
      </c>
      <c r="F21" s="7">
        <f t="shared" si="2"/>
        <v>0</v>
      </c>
      <c r="G21" s="7">
        <f t="shared" si="6"/>
        <v>0</v>
      </c>
    </row>
    <row r="22" spans="1:7" x14ac:dyDescent="0.15">
      <c r="A22" t="s">
        <v>87</v>
      </c>
      <c r="D22" s="2">
        <f t="shared" si="5"/>
        <v>17</v>
      </c>
      <c r="E22" s="7">
        <f t="shared" si="1"/>
        <v>0</v>
      </c>
      <c r="F22" s="7">
        <f t="shared" si="2"/>
        <v>0</v>
      </c>
      <c r="G22" s="7">
        <f t="shared" si="6"/>
        <v>0</v>
      </c>
    </row>
    <row r="23" spans="1:7" x14ac:dyDescent="0.15">
      <c r="B23" t="s">
        <v>13</v>
      </c>
      <c r="D23" s="2">
        <f t="shared" si="5"/>
        <v>18</v>
      </c>
      <c r="E23" s="7">
        <f t="shared" si="1"/>
        <v>0</v>
      </c>
      <c r="F23" s="7">
        <f t="shared" si="2"/>
        <v>0</v>
      </c>
      <c r="G23" s="7">
        <f t="shared" si="6"/>
        <v>0</v>
      </c>
    </row>
    <row r="24" spans="1:7" x14ac:dyDescent="0.15">
      <c r="A24" t="s">
        <v>88</v>
      </c>
      <c r="D24" s="2">
        <f t="shared" si="5"/>
        <v>19</v>
      </c>
      <c r="E24" s="7">
        <f t="shared" si="1"/>
        <v>0</v>
      </c>
      <c r="F24" s="7">
        <f t="shared" si="2"/>
        <v>0</v>
      </c>
      <c r="G24" s="7">
        <f t="shared" si="6"/>
        <v>0</v>
      </c>
    </row>
    <row r="25" spans="1:7" x14ac:dyDescent="0.15">
      <c r="B25" t="s">
        <v>13</v>
      </c>
      <c r="D25" s="6">
        <f t="shared" si="5"/>
        <v>20</v>
      </c>
      <c r="E25" s="8">
        <f t="shared" si="1"/>
        <v>0</v>
      </c>
      <c r="F25" s="8">
        <f t="shared" si="2"/>
        <v>0</v>
      </c>
      <c r="G25" s="8">
        <f t="shared" si="6"/>
        <v>0</v>
      </c>
    </row>
    <row r="26" spans="1:7" x14ac:dyDescent="0.15">
      <c r="A26" t="s">
        <v>15</v>
      </c>
      <c r="D26" s="2">
        <f t="shared" si="5"/>
        <v>21</v>
      </c>
      <c r="E26" s="7">
        <f t="shared" si="1"/>
        <v>0</v>
      </c>
      <c r="F26" s="7">
        <f t="shared" si="2"/>
        <v>0</v>
      </c>
      <c r="G26" s="7">
        <f t="shared" si="6"/>
        <v>0</v>
      </c>
    </row>
    <row r="27" spans="1:7" x14ac:dyDescent="0.15">
      <c r="B27" t="s">
        <v>14</v>
      </c>
      <c r="D27" s="2">
        <f t="shared" si="5"/>
        <v>22</v>
      </c>
      <c r="E27" s="7">
        <f t="shared" si="1"/>
        <v>0</v>
      </c>
      <c r="F27" s="7">
        <f t="shared" si="2"/>
        <v>0</v>
      </c>
      <c r="G27" s="7">
        <f t="shared" si="6"/>
        <v>0</v>
      </c>
    </row>
    <row r="28" spans="1:7" x14ac:dyDescent="0.15">
      <c r="A28" t="s">
        <v>71</v>
      </c>
      <c r="D28" s="2">
        <f t="shared" si="5"/>
        <v>23</v>
      </c>
      <c r="E28" s="7">
        <f t="shared" si="1"/>
        <v>0</v>
      </c>
      <c r="F28" s="7">
        <f t="shared" si="2"/>
        <v>0</v>
      </c>
      <c r="G28" s="7">
        <f t="shared" si="6"/>
        <v>0</v>
      </c>
    </row>
    <row r="29" spans="1:7" x14ac:dyDescent="0.15">
      <c r="D29" s="2">
        <f t="shared" si="5"/>
        <v>24</v>
      </c>
      <c r="E29" s="7">
        <f t="shared" si="1"/>
        <v>0</v>
      </c>
      <c r="F29" s="7">
        <f t="shared" si="2"/>
        <v>0</v>
      </c>
      <c r="G29" s="7">
        <f t="shared" si="6"/>
        <v>0</v>
      </c>
    </row>
    <row r="30" spans="1:7" x14ac:dyDescent="0.15">
      <c r="D30" s="2">
        <f t="shared" si="5"/>
        <v>25</v>
      </c>
      <c r="E30" s="7">
        <f t="shared" si="1"/>
        <v>0</v>
      </c>
      <c r="F30" s="7">
        <f t="shared" si="2"/>
        <v>0</v>
      </c>
      <c r="G30" s="7">
        <f t="shared" si="6"/>
        <v>0</v>
      </c>
    </row>
    <row r="31" spans="1:7" x14ac:dyDescent="0.15">
      <c r="D31" s="2">
        <f t="shared" ref="D31:D35" si="7">D30+1</f>
        <v>26</v>
      </c>
      <c r="E31" s="7">
        <f t="shared" si="1"/>
        <v>0</v>
      </c>
      <c r="F31" s="7">
        <f t="shared" si="2"/>
        <v>0</v>
      </c>
      <c r="G31" s="7">
        <f t="shared" ref="G31:G35" si="8">G30+F31</f>
        <v>0</v>
      </c>
    </row>
    <row r="32" spans="1:7" x14ac:dyDescent="0.15">
      <c r="D32" s="2">
        <f t="shared" si="7"/>
        <v>27</v>
      </c>
      <c r="E32" s="7">
        <f t="shared" si="1"/>
        <v>0</v>
      </c>
      <c r="F32" s="7">
        <f t="shared" si="2"/>
        <v>0</v>
      </c>
      <c r="G32" s="7">
        <f t="shared" si="8"/>
        <v>0</v>
      </c>
    </row>
    <row r="33" spans="3:8" x14ac:dyDescent="0.15">
      <c r="D33" s="2">
        <f t="shared" si="7"/>
        <v>28</v>
      </c>
      <c r="E33" s="7">
        <f t="shared" si="1"/>
        <v>0</v>
      </c>
      <c r="F33" s="7">
        <f t="shared" si="2"/>
        <v>0</v>
      </c>
      <c r="G33" s="7">
        <f t="shared" si="8"/>
        <v>0</v>
      </c>
    </row>
    <row r="34" spans="3:8" x14ac:dyDescent="0.15">
      <c r="D34" s="2">
        <f t="shared" si="7"/>
        <v>29</v>
      </c>
      <c r="E34" s="7">
        <f t="shared" si="1"/>
        <v>0</v>
      </c>
      <c r="F34" s="7">
        <f t="shared" si="2"/>
        <v>0</v>
      </c>
      <c r="G34" s="7">
        <f t="shared" si="8"/>
        <v>0</v>
      </c>
    </row>
    <row r="35" spans="3:8" x14ac:dyDescent="0.15">
      <c r="D35" s="6">
        <f t="shared" si="7"/>
        <v>30</v>
      </c>
      <c r="E35" s="8">
        <f t="shared" si="1"/>
        <v>0</v>
      </c>
      <c r="F35" s="8">
        <f t="shared" si="2"/>
        <v>0</v>
      </c>
      <c r="G35" s="8">
        <f t="shared" si="8"/>
        <v>0</v>
      </c>
    </row>
    <row r="36" spans="3:8" x14ac:dyDescent="0.15">
      <c r="D36" s="2">
        <f t="shared" ref="D36:D41" si="9">D35+1</f>
        <v>31</v>
      </c>
      <c r="E36" s="7">
        <f t="shared" si="1"/>
        <v>0</v>
      </c>
      <c r="F36" s="7">
        <f t="shared" si="2"/>
        <v>0</v>
      </c>
      <c r="G36" s="7">
        <f t="shared" ref="G36:G41" si="10">G35+F36</f>
        <v>0</v>
      </c>
    </row>
    <row r="37" spans="3:8" x14ac:dyDescent="0.15">
      <c r="D37" s="2">
        <f t="shared" si="9"/>
        <v>32</v>
      </c>
      <c r="E37" s="7">
        <f t="shared" si="1"/>
        <v>0</v>
      </c>
      <c r="F37" s="7">
        <f t="shared" si="2"/>
        <v>0</v>
      </c>
      <c r="G37" s="7">
        <f t="shared" si="10"/>
        <v>0</v>
      </c>
    </row>
    <row r="38" spans="3:8" x14ac:dyDescent="0.15">
      <c r="D38" s="2">
        <f t="shared" si="9"/>
        <v>33</v>
      </c>
      <c r="E38" s="7">
        <f t="shared" si="1"/>
        <v>0</v>
      </c>
      <c r="F38" s="7">
        <f t="shared" si="2"/>
        <v>0</v>
      </c>
      <c r="G38" s="7">
        <f t="shared" si="10"/>
        <v>0</v>
      </c>
    </row>
    <row r="39" spans="3:8" x14ac:dyDescent="0.15">
      <c r="D39" s="2">
        <f t="shared" si="9"/>
        <v>34</v>
      </c>
      <c r="E39" s="7">
        <f t="shared" si="1"/>
        <v>0</v>
      </c>
      <c r="F39" s="7">
        <f t="shared" si="2"/>
        <v>0</v>
      </c>
      <c r="G39" s="7">
        <f t="shared" si="10"/>
        <v>0</v>
      </c>
    </row>
    <row r="40" spans="3:8" x14ac:dyDescent="0.15">
      <c r="D40" s="2">
        <f t="shared" si="9"/>
        <v>35</v>
      </c>
      <c r="E40" s="7">
        <f t="shared" si="1"/>
        <v>0</v>
      </c>
      <c r="F40" s="7">
        <f t="shared" si="2"/>
        <v>0</v>
      </c>
      <c r="G40" s="7">
        <f t="shared" si="10"/>
        <v>0</v>
      </c>
    </row>
    <row r="41" spans="3:8" x14ac:dyDescent="0.15">
      <c r="D41" s="2">
        <f t="shared" si="9"/>
        <v>36</v>
      </c>
      <c r="E41" s="7">
        <f t="shared" si="1"/>
        <v>0</v>
      </c>
      <c r="F41" s="7">
        <f t="shared" si="2"/>
        <v>0</v>
      </c>
      <c r="G41" s="7">
        <f t="shared" si="10"/>
        <v>0</v>
      </c>
    </row>
    <row r="42" spans="3:8" x14ac:dyDescent="0.15">
      <c r="D42" s="2">
        <f t="shared" ref="D42:D44" si="11">D41+1</f>
        <v>37</v>
      </c>
      <c r="E42" s="7">
        <f t="shared" si="1"/>
        <v>0</v>
      </c>
      <c r="F42" s="7">
        <f t="shared" si="2"/>
        <v>0</v>
      </c>
      <c r="G42" s="7">
        <f t="shared" ref="G42:G44" si="12">G41+F42</f>
        <v>0</v>
      </c>
    </row>
    <row r="43" spans="3:8" x14ac:dyDescent="0.15">
      <c r="D43" s="2">
        <f t="shared" si="11"/>
        <v>38</v>
      </c>
      <c r="E43" s="7">
        <f t="shared" si="1"/>
        <v>0</v>
      </c>
      <c r="F43" s="7">
        <f t="shared" si="2"/>
        <v>0</v>
      </c>
      <c r="G43" s="7">
        <f t="shared" si="12"/>
        <v>0</v>
      </c>
    </row>
    <row r="44" spans="3:8" x14ac:dyDescent="0.15">
      <c r="D44" s="2">
        <f t="shared" si="11"/>
        <v>39</v>
      </c>
      <c r="E44" s="7">
        <f t="shared" si="1"/>
        <v>0</v>
      </c>
      <c r="F44" s="7">
        <f t="shared" si="2"/>
        <v>0</v>
      </c>
      <c r="G44" s="7">
        <f t="shared" si="12"/>
        <v>0</v>
      </c>
    </row>
    <row r="45" spans="3:8" x14ac:dyDescent="0.15">
      <c r="D45" s="6">
        <f t="shared" ref="D45" si="13">D44+1</f>
        <v>40</v>
      </c>
      <c r="E45" s="8">
        <f t="shared" si="1"/>
        <v>0</v>
      </c>
      <c r="F45" s="8">
        <f t="shared" si="2"/>
        <v>0</v>
      </c>
      <c r="G45" s="8">
        <f t="shared" ref="G45" si="14">G44+F45</f>
        <v>0</v>
      </c>
    </row>
    <row r="46" spans="3:8" x14ac:dyDescent="0.15">
      <c r="D46" s="2">
        <f t="shared" ref="D46:D52" si="15">D45+1</f>
        <v>41</v>
      </c>
      <c r="E46" s="7">
        <f t="shared" ref="E46:E52" si="16">E45+$B$8</f>
        <v>0</v>
      </c>
      <c r="F46" s="7">
        <f t="shared" si="2"/>
        <v>0</v>
      </c>
      <c r="G46" s="7">
        <f t="shared" ref="G46:G48" si="17">G45+F46</f>
        <v>0</v>
      </c>
    </row>
    <row r="47" spans="3:8" x14ac:dyDescent="0.15">
      <c r="D47" s="2">
        <f t="shared" si="15"/>
        <v>42</v>
      </c>
      <c r="E47" s="7">
        <f t="shared" si="16"/>
        <v>0</v>
      </c>
      <c r="F47" s="7">
        <f t="shared" si="2"/>
        <v>0</v>
      </c>
      <c r="G47" s="7">
        <f t="shared" si="17"/>
        <v>0</v>
      </c>
    </row>
    <row r="48" spans="3:8" x14ac:dyDescent="0.15">
      <c r="C48" s="34" t="s">
        <v>91</v>
      </c>
      <c r="D48" s="4">
        <f t="shared" si="15"/>
        <v>43</v>
      </c>
      <c r="E48" s="9">
        <f t="shared" si="16"/>
        <v>0</v>
      </c>
      <c r="F48" s="9">
        <f t="shared" si="2"/>
        <v>0</v>
      </c>
      <c r="G48" s="9">
        <f t="shared" si="17"/>
        <v>0</v>
      </c>
      <c r="H48" s="33" t="s">
        <v>89</v>
      </c>
    </row>
    <row r="49" spans="3:8" x14ac:dyDescent="0.15">
      <c r="D49" s="2">
        <f t="shared" si="15"/>
        <v>44</v>
      </c>
      <c r="E49" s="7">
        <f t="shared" si="16"/>
        <v>0</v>
      </c>
      <c r="F49" s="7">
        <f t="shared" ref="F49:F51" si="18">E49*15</f>
        <v>0</v>
      </c>
      <c r="G49" s="7">
        <f t="shared" ref="G49:G51" si="19">G48+F49</f>
        <v>0</v>
      </c>
    </row>
    <row r="50" spans="3:8" x14ac:dyDescent="0.15">
      <c r="D50" s="2">
        <f t="shared" si="15"/>
        <v>45</v>
      </c>
      <c r="E50" s="7">
        <f t="shared" si="16"/>
        <v>0</v>
      </c>
      <c r="F50" s="7">
        <f t="shared" si="18"/>
        <v>0</v>
      </c>
      <c r="G50" s="7">
        <f t="shared" si="19"/>
        <v>0</v>
      </c>
    </row>
    <row r="51" spans="3:8" x14ac:dyDescent="0.15">
      <c r="D51" s="2">
        <f t="shared" si="15"/>
        <v>46</v>
      </c>
      <c r="E51" s="7">
        <f t="shared" si="16"/>
        <v>0</v>
      </c>
      <c r="F51" s="7">
        <f t="shared" si="18"/>
        <v>0</v>
      </c>
      <c r="G51" s="7">
        <f t="shared" si="19"/>
        <v>0</v>
      </c>
    </row>
    <row r="52" spans="3:8" x14ac:dyDescent="0.15">
      <c r="C52" s="34" t="s">
        <v>91</v>
      </c>
      <c r="D52" s="4">
        <f t="shared" si="15"/>
        <v>47</v>
      </c>
      <c r="E52" s="9">
        <f t="shared" si="16"/>
        <v>0</v>
      </c>
      <c r="F52" s="9">
        <f t="shared" ref="F52" si="20">E52*15</f>
        <v>0</v>
      </c>
      <c r="G52" s="9">
        <f t="shared" ref="G52" si="21">G51+F52</f>
        <v>0</v>
      </c>
      <c r="H52" s="33" t="s">
        <v>90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8" sqref="B6:B8"/>
    </sheetView>
  </sheetViews>
  <sheetFormatPr defaultRowHeight="13.5" x14ac:dyDescent="0.15"/>
  <cols>
    <col min="1" max="1" width="14.625" customWidth="1"/>
  </cols>
  <sheetData>
    <row r="1" spans="1:9" x14ac:dyDescent="0.15">
      <c r="A1" s="1" t="s">
        <v>92</v>
      </c>
    </row>
    <row r="2" spans="1:9" x14ac:dyDescent="0.15">
      <c r="A2" t="s">
        <v>93</v>
      </c>
    </row>
    <row r="4" spans="1:9" x14ac:dyDescent="0.15">
      <c r="D4" s="1" t="s">
        <v>48</v>
      </c>
      <c r="I4" s="1" t="s">
        <v>49</v>
      </c>
    </row>
    <row r="5" spans="1:9" x14ac:dyDescent="0.15">
      <c r="D5" s="32" t="s">
        <v>7</v>
      </c>
      <c r="E5" s="32" t="s">
        <v>84</v>
      </c>
      <c r="F5" s="32" t="s">
        <v>82</v>
      </c>
      <c r="G5" s="32" t="s">
        <v>8</v>
      </c>
    </row>
    <row r="6" spans="1:9" x14ac:dyDescent="0.15">
      <c r="A6" s="1" t="s">
        <v>94</v>
      </c>
      <c r="B6" s="4"/>
      <c r="C6" t="s">
        <v>2</v>
      </c>
      <c r="D6" s="2">
        <v>1</v>
      </c>
      <c r="E6" s="2">
        <f>B6*12</f>
        <v>0</v>
      </c>
      <c r="F6" s="2"/>
      <c r="G6" s="2">
        <f>E6+F6</f>
        <v>0</v>
      </c>
    </row>
    <row r="7" spans="1:9" x14ac:dyDescent="0.15">
      <c r="A7" s="1"/>
      <c r="D7" s="2">
        <v>2</v>
      </c>
      <c r="E7" s="2">
        <f>G6+(B$6*12)+F6</f>
        <v>0</v>
      </c>
      <c r="F7" s="2">
        <f>ROUND(E7*(B$8/100),0)</f>
        <v>0</v>
      </c>
      <c r="G7" s="2">
        <f t="shared" ref="G7:G25" si="0">E7+F7</f>
        <v>0</v>
      </c>
    </row>
    <row r="8" spans="1:9" x14ac:dyDescent="0.15">
      <c r="A8" s="1" t="s">
        <v>82</v>
      </c>
      <c r="B8" s="4"/>
      <c r="C8" t="s">
        <v>95</v>
      </c>
      <c r="D8" s="2">
        <v>3</v>
      </c>
      <c r="E8" s="2">
        <f t="shared" ref="E8:E25" si="1">G7+(B$6*12)+F7</f>
        <v>0</v>
      </c>
      <c r="F8" s="2">
        <f t="shared" ref="F8:F25" si="2">ROUND(E8*(B$8/100),0)</f>
        <v>0</v>
      </c>
      <c r="G8" s="2">
        <f t="shared" si="0"/>
        <v>0</v>
      </c>
    </row>
    <row r="9" spans="1:9" x14ac:dyDescent="0.15">
      <c r="D9" s="2">
        <v>4</v>
      </c>
      <c r="E9" s="2">
        <f t="shared" si="1"/>
        <v>0</v>
      </c>
      <c r="F9" s="2">
        <f t="shared" si="2"/>
        <v>0</v>
      </c>
      <c r="G9" s="2">
        <f t="shared" si="0"/>
        <v>0</v>
      </c>
    </row>
    <row r="10" spans="1:9" x14ac:dyDescent="0.15">
      <c r="D10" s="2">
        <v>5</v>
      </c>
      <c r="E10" s="2">
        <f t="shared" si="1"/>
        <v>0</v>
      </c>
      <c r="F10" s="2">
        <f t="shared" si="2"/>
        <v>0</v>
      </c>
      <c r="G10" s="2">
        <f t="shared" si="0"/>
        <v>0</v>
      </c>
    </row>
    <row r="11" spans="1:9" x14ac:dyDescent="0.15">
      <c r="D11" s="2">
        <v>6</v>
      </c>
      <c r="E11" s="2">
        <f t="shared" si="1"/>
        <v>0</v>
      </c>
      <c r="F11" s="2">
        <f t="shared" si="2"/>
        <v>0</v>
      </c>
      <c r="G11" s="2">
        <f t="shared" si="0"/>
        <v>0</v>
      </c>
    </row>
    <row r="12" spans="1:9" x14ac:dyDescent="0.15">
      <c r="D12" s="2">
        <v>7</v>
      </c>
      <c r="E12" s="2">
        <f t="shared" si="1"/>
        <v>0</v>
      </c>
      <c r="F12" s="2">
        <f t="shared" si="2"/>
        <v>0</v>
      </c>
      <c r="G12" s="2">
        <f t="shared" si="0"/>
        <v>0</v>
      </c>
    </row>
    <row r="13" spans="1:9" x14ac:dyDescent="0.15">
      <c r="A13" t="s">
        <v>12</v>
      </c>
      <c r="D13" s="2">
        <v>8</v>
      </c>
      <c r="E13" s="2">
        <f t="shared" si="1"/>
        <v>0</v>
      </c>
      <c r="F13" s="2">
        <f t="shared" si="2"/>
        <v>0</v>
      </c>
      <c r="G13" s="2">
        <f t="shared" si="0"/>
        <v>0</v>
      </c>
    </row>
    <row r="14" spans="1:9" x14ac:dyDescent="0.15">
      <c r="A14" t="s">
        <v>96</v>
      </c>
      <c r="B14">
        <v>1E-3</v>
      </c>
      <c r="C14" t="s">
        <v>105</v>
      </c>
      <c r="D14" s="2">
        <v>9</v>
      </c>
      <c r="E14" s="2">
        <f t="shared" si="1"/>
        <v>0</v>
      </c>
      <c r="F14" s="2">
        <f t="shared" si="2"/>
        <v>0</v>
      </c>
      <c r="G14" s="2">
        <f t="shared" si="0"/>
        <v>0</v>
      </c>
    </row>
    <row r="15" spans="1:9" x14ac:dyDescent="0.15">
      <c r="A15" t="s">
        <v>97</v>
      </c>
      <c r="B15">
        <v>2E-3</v>
      </c>
      <c r="C15" t="s">
        <v>104</v>
      </c>
      <c r="D15" s="6">
        <v>10</v>
      </c>
      <c r="E15" s="6">
        <f t="shared" si="1"/>
        <v>0</v>
      </c>
      <c r="F15" s="6">
        <f t="shared" si="2"/>
        <v>0</v>
      </c>
      <c r="G15" s="6">
        <f t="shared" si="0"/>
        <v>0</v>
      </c>
    </row>
    <row r="16" spans="1:9" x14ac:dyDescent="0.15">
      <c r="A16" s="35" t="s">
        <v>98</v>
      </c>
      <c r="D16" s="2">
        <v>11</v>
      </c>
      <c r="E16" s="2">
        <f t="shared" si="1"/>
        <v>0</v>
      </c>
      <c r="F16" s="2">
        <f t="shared" si="2"/>
        <v>0</v>
      </c>
      <c r="G16" s="2">
        <f t="shared" si="0"/>
        <v>0</v>
      </c>
    </row>
    <row r="17" spans="1:7" x14ac:dyDescent="0.15">
      <c r="A17" t="s">
        <v>99</v>
      </c>
      <c r="B17">
        <v>0.05</v>
      </c>
      <c r="C17" t="s">
        <v>105</v>
      </c>
      <c r="D17" s="2">
        <v>12</v>
      </c>
      <c r="E17" s="2">
        <f t="shared" si="1"/>
        <v>0</v>
      </c>
      <c r="F17" s="2">
        <f t="shared" si="2"/>
        <v>0</v>
      </c>
      <c r="G17" s="2">
        <f t="shared" si="0"/>
        <v>0</v>
      </c>
    </row>
    <row r="18" spans="1:7" x14ac:dyDescent="0.15">
      <c r="A18" t="s">
        <v>100</v>
      </c>
      <c r="B18">
        <v>0.17</v>
      </c>
      <c r="C18" t="s">
        <v>113</v>
      </c>
      <c r="D18" s="2">
        <v>13</v>
      </c>
      <c r="E18" s="2">
        <f t="shared" si="1"/>
        <v>0</v>
      </c>
      <c r="F18" s="2">
        <f t="shared" si="2"/>
        <v>0</v>
      </c>
      <c r="G18" s="2">
        <f t="shared" si="0"/>
        <v>0</v>
      </c>
    </row>
    <row r="19" spans="1:7" x14ac:dyDescent="0.15">
      <c r="A19" s="35" t="s">
        <v>101</v>
      </c>
      <c r="D19" s="2">
        <v>14</v>
      </c>
      <c r="E19" s="2">
        <f t="shared" si="1"/>
        <v>0</v>
      </c>
      <c r="F19" s="2">
        <f t="shared" si="2"/>
        <v>0</v>
      </c>
      <c r="G19" s="2">
        <f t="shared" si="0"/>
        <v>0</v>
      </c>
    </row>
    <row r="20" spans="1:7" x14ac:dyDescent="0.15">
      <c r="D20" s="2">
        <v>15</v>
      </c>
      <c r="E20" s="2">
        <f t="shared" si="1"/>
        <v>0</v>
      </c>
      <c r="F20" s="2">
        <f t="shared" si="2"/>
        <v>0</v>
      </c>
      <c r="G20" s="2">
        <f t="shared" si="0"/>
        <v>0</v>
      </c>
    </row>
    <row r="21" spans="1:7" x14ac:dyDescent="0.15">
      <c r="D21" s="2">
        <v>16</v>
      </c>
      <c r="E21" s="2">
        <f t="shared" si="1"/>
        <v>0</v>
      </c>
      <c r="F21" s="2">
        <f t="shared" si="2"/>
        <v>0</v>
      </c>
      <c r="G21" s="2">
        <f t="shared" si="0"/>
        <v>0</v>
      </c>
    </row>
    <row r="22" spans="1:7" x14ac:dyDescent="0.15">
      <c r="D22" s="2">
        <v>17</v>
      </c>
      <c r="E22" s="2">
        <f t="shared" si="1"/>
        <v>0</v>
      </c>
      <c r="F22" s="2">
        <f t="shared" si="2"/>
        <v>0</v>
      </c>
      <c r="G22" s="2">
        <f t="shared" si="0"/>
        <v>0</v>
      </c>
    </row>
    <row r="23" spans="1:7" x14ac:dyDescent="0.15">
      <c r="D23" s="2">
        <v>18</v>
      </c>
      <c r="E23" s="2">
        <f t="shared" si="1"/>
        <v>0</v>
      </c>
      <c r="F23" s="2">
        <f t="shared" si="2"/>
        <v>0</v>
      </c>
      <c r="G23" s="2">
        <f t="shared" si="0"/>
        <v>0</v>
      </c>
    </row>
    <row r="24" spans="1:7" x14ac:dyDescent="0.15">
      <c r="D24" s="2">
        <v>19</v>
      </c>
      <c r="E24" s="2">
        <f t="shared" si="1"/>
        <v>0</v>
      </c>
      <c r="F24" s="2">
        <f t="shared" si="2"/>
        <v>0</v>
      </c>
      <c r="G24" s="2">
        <f t="shared" si="0"/>
        <v>0</v>
      </c>
    </row>
    <row r="25" spans="1:7" x14ac:dyDescent="0.15">
      <c r="D25" s="6">
        <v>20</v>
      </c>
      <c r="E25" s="6">
        <f t="shared" si="1"/>
        <v>0</v>
      </c>
      <c r="F25" s="6">
        <f t="shared" si="2"/>
        <v>0</v>
      </c>
      <c r="G25" s="6">
        <f t="shared" si="0"/>
        <v>0</v>
      </c>
    </row>
    <row r="26" spans="1:7" x14ac:dyDescent="0.15">
      <c r="D26" s="36">
        <v>21</v>
      </c>
      <c r="E26" s="36">
        <f t="shared" ref="E26:E35" si="3">G25+(B$6*12)+F25</f>
        <v>0</v>
      </c>
      <c r="F26" s="36">
        <f t="shared" ref="F26:F35" si="4">ROUND(E26*(B$8/100),0)</f>
        <v>0</v>
      </c>
      <c r="G26" s="36">
        <f t="shared" ref="G26:G35" si="5">E26+F26</f>
        <v>0</v>
      </c>
    </row>
    <row r="27" spans="1:7" x14ac:dyDescent="0.15">
      <c r="D27" s="36">
        <v>22</v>
      </c>
      <c r="E27" s="36">
        <f t="shared" si="3"/>
        <v>0</v>
      </c>
      <c r="F27" s="36">
        <f t="shared" si="4"/>
        <v>0</v>
      </c>
      <c r="G27" s="36">
        <f t="shared" si="5"/>
        <v>0</v>
      </c>
    </row>
    <row r="28" spans="1:7" x14ac:dyDescent="0.15">
      <c r="D28" s="36">
        <v>23</v>
      </c>
      <c r="E28" s="36">
        <f t="shared" si="3"/>
        <v>0</v>
      </c>
      <c r="F28" s="36">
        <f t="shared" si="4"/>
        <v>0</v>
      </c>
      <c r="G28" s="36">
        <f t="shared" si="5"/>
        <v>0</v>
      </c>
    </row>
    <row r="29" spans="1:7" x14ac:dyDescent="0.15">
      <c r="D29" s="36">
        <v>24</v>
      </c>
      <c r="E29" s="36">
        <f t="shared" si="3"/>
        <v>0</v>
      </c>
      <c r="F29" s="36">
        <f t="shared" si="4"/>
        <v>0</v>
      </c>
      <c r="G29" s="36">
        <f t="shared" si="5"/>
        <v>0</v>
      </c>
    </row>
    <row r="30" spans="1:7" x14ac:dyDescent="0.15">
      <c r="D30" s="36">
        <v>25</v>
      </c>
      <c r="E30" s="36">
        <f t="shared" si="3"/>
        <v>0</v>
      </c>
      <c r="F30" s="36">
        <f t="shared" si="4"/>
        <v>0</v>
      </c>
      <c r="G30" s="36">
        <f t="shared" si="5"/>
        <v>0</v>
      </c>
    </row>
    <row r="31" spans="1:7" x14ac:dyDescent="0.15">
      <c r="D31" s="36">
        <v>26</v>
      </c>
      <c r="E31" s="36">
        <f t="shared" si="3"/>
        <v>0</v>
      </c>
      <c r="F31" s="36">
        <f t="shared" si="4"/>
        <v>0</v>
      </c>
      <c r="G31" s="36">
        <f t="shared" si="5"/>
        <v>0</v>
      </c>
    </row>
    <row r="32" spans="1:7" x14ac:dyDescent="0.15">
      <c r="D32" s="36">
        <v>27</v>
      </c>
      <c r="E32" s="36">
        <f t="shared" si="3"/>
        <v>0</v>
      </c>
      <c r="F32" s="36">
        <f t="shared" si="4"/>
        <v>0</v>
      </c>
      <c r="G32" s="36">
        <f t="shared" si="5"/>
        <v>0</v>
      </c>
    </row>
    <row r="33" spans="4:7" x14ac:dyDescent="0.15">
      <c r="D33" s="36">
        <v>28</v>
      </c>
      <c r="E33" s="36">
        <f t="shared" si="3"/>
        <v>0</v>
      </c>
      <c r="F33" s="36">
        <f t="shared" si="4"/>
        <v>0</v>
      </c>
      <c r="G33" s="36">
        <f t="shared" si="5"/>
        <v>0</v>
      </c>
    </row>
    <row r="34" spans="4:7" x14ac:dyDescent="0.15">
      <c r="D34" s="36">
        <v>29</v>
      </c>
      <c r="E34" s="36">
        <f t="shared" si="3"/>
        <v>0</v>
      </c>
      <c r="F34" s="36">
        <f t="shared" si="4"/>
        <v>0</v>
      </c>
      <c r="G34" s="36">
        <f t="shared" si="5"/>
        <v>0</v>
      </c>
    </row>
    <row r="35" spans="4:7" x14ac:dyDescent="0.15">
      <c r="D35" s="6">
        <v>30</v>
      </c>
      <c r="E35" s="6">
        <f t="shared" si="3"/>
        <v>0</v>
      </c>
      <c r="F35" s="6">
        <f t="shared" si="4"/>
        <v>0</v>
      </c>
      <c r="G35" s="6">
        <f t="shared" si="5"/>
        <v>0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6" sqref="B6:B8"/>
    </sheetView>
  </sheetViews>
  <sheetFormatPr defaultRowHeight="13.5" x14ac:dyDescent="0.15"/>
  <cols>
    <col min="1" max="1" width="12.625" customWidth="1"/>
    <col min="2" max="2" width="9.5" bestFit="1" customWidth="1"/>
  </cols>
  <sheetData>
    <row r="1" spans="1:9" x14ac:dyDescent="0.15">
      <c r="A1" s="1" t="s">
        <v>115</v>
      </c>
    </row>
    <row r="2" spans="1:9" x14ac:dyDescent="0.15">
      <c r="A2" t="s">
        <v>86</v>
      </c>
    </row>
    <row r="4" spans="1:9" x14ac:dyDescent="0.15">
      <c r="D4" s="1" t="s">
        <v>48</v>
      </c>
      <c r="I4" s="1" t="s">
        <v>49</v>
      </c>
    </row>
    <row r="5" spans="1:9" x14ac:dyDescent="0.15">
      <c r="D5" s="32" t="s">
        <v>7</v>
      </c>
      <c r="E5" s="32" t="s">
        <v>84</v>
      </c>
      <c r="F5" s="32" t="s">
        <v>82</v>
      </c>
      <c r="G5" s="32" t="s">
        <v>8</v>
      </c>
    </row>
    <row r="6" spans="1:9" x14ac:dyDescent="0.15">
      <c r="A6" s="1" t="s">
        <v>81</v>
      </c>
      <c r="B6" s="4"/>
      <c r="C6" t="s">
        <v>2</v>
      </c>
      <c r="D6" s="2">
        <v>1</v>
      </c>
      <c r="E6" s="2">
        <f>B6</f>
        <v>0</v>
      </c>
      <c r="F6" s="2">
        <f>ROUND(B6*(B$8/100),0)</f>
        <v>0</v>
      </c>
      <c r="G6" s="2">
        <f>E6+F6</f>
        <v>0</v>
      </c>
    </row>
    <row r="7" spans="1:9" x14ac:dyDescent="0.15">
      <c r="A7" s="1"/>
      <c r="D7" s="2">
        <v>2</v>
      </c>
      <c r="E7" s="2">
        <f>G6</f>
        <v>0</v>
      </c>
      <c r="F7" s="2">
        <f>ROUND(E7*(B$8/100),0)</f>
        <v>0</v>
      </c>
      <c r="G7" s="2">
        <f t="shared" ref="G7:G35" si="0">E7+F7</f>
        <v>0</v>
      </c>
    </row>
    <row r="8" spans="1:9" x14ac:dyDescent="0.15">
      <c r="A8" s="1" t="s">
        <v>82</v>
      </c>
      <c r="B8" s="4"/>
      <c r="C8" t="s">
        <v>83</v>
      </c>
      <c r="D8" s="2">
        <v>3</v>
      </c>
      <c r="E8" s="2">
        <f t="shared" ref="E8:E35" si="1">G7</f>
        <v>0</v>
      </c>
      <c r="F8" s="2">
        <f t="shared" ref="F8:F35" si="2">ROUND(E8*(B$8/100),0)</f>
        <v>0</v>
      </c>
      <c r="G8" s="2">
        <f t="shared" si="0"/>
        <v>0</v>
      </c>
    </row>
    <row r="9" spans="1:9" x14ac:dyDescent="0.15">
      <c r="D9" s="2">
        <v>4</v>
      </c>
      <c r="E9" s="2">
        <f t="shared" si="1"/>
        <v>0</v>
      </c>
      <c r="F9" s="2">
        <f t="shared" si="2"/>
        <v>0</v>
      </c>
      <c r="G9" s="2">
        <f t="shared" si="0"/>
        <v>0</v>
      </c>
    </row>
    <row r="10" spans="1:9" x14ac:dyDescent="0.15">
      <c r="B10" s="4"/>
      <c r="C10" t="s">
        <v>85</v>
      </c>
      <c r="D10" s="2">
        <v>5</v>
      </c>
      <c r="E10" s="2">
        <f t="shared" si="1"/>
        <v>0</v>
      </c>
      <c r="F10" s="2">
        <f t="shared" si="2"/>
        <v>0</v>
      </c>
      <c r="G10" s="2">
        <f t="shared" si="0"/>
        <v>0</v>
      </c>
    </row>
    <row r="11" spans="1:9" x14ac:dyDescent="0.15">
      <c r="D11" s="2">
        <v>6</v>
      </c>
      <c r="E11" s="2">
        <f t="shared" si="1"/>
        <v>0</v>
      </c>
      <c r="F11" s="2">
        <f t="shared" si="2"/>
        <v>0</v>
      </c>
      <c r="G11" s="2">
        <f t="shared" si="0"/>
        <v>0</v>
      </c>
    </row>
    <row r="12" spans="1:9" x14ac:dyDescent="0.15">
      <c r="D12" s="2">
        <v>7</v>
      </c>
      <c r="E12" s="2">
        <f t="shared" si="1"/>
        <v>0</v>
      </c>
      <c r="F12" s="2">
        <f t="shared" si="2"/>
        <v>0</v>
      </c>
      <c r="G12" s="2">
        <f t="shared" si="0"/>
        <v>0</v>
      </c>
    </row>
    <row r="13" spans="1:9" x14ac:dyDescent="0.15">
      <c r="D13" s="2">
        <v>8</v>
      </c>
      <c r="E13" s="2">
        <f t="shared" si="1"/>
        <v>0</v>
      </c>
      <c r="F13" s="2">
        <f t="shared" si="2"/>
        <v>0</v>
      </c>
      <c r="G13" s="2">
        <f t="shared" si="0"/>
        <v>0</v>
      </c>
    </row>
    <row r="14" spans="1:9" x14ac:dyDescent="0.15">
      <c r="A14" t="s">
        <v>12</v>
      </c>
      <c r="D14" s="2">
        <v>9</v>
      </c>
      <c r="E14" s="2">
        <f t="shared" si="1"/>
        <v>0</v>
      </c>
      <c r="F14" s="2">
        <f t="shared" si="2"/>
        <v>0</v>
      </c>
      <c r="G14" s="2">
        <f t="shared" si="0"/>
        <v>0</v>
      </c>
    </row>
    <row r="15" spans="1:9" x14ac:dyDescent="0.15">
      <c r="A15" t="s">
        <v>102</v>
      </c>
      <c r="B15">
        <v>3</v>
      </c>
      <c r="C15" t="s">
        <v>104</v>
      </c>
      <c r="D15" s="6">
        <v>10</v>
      </c>
      <c r="E15" s="6">
        <f t="shared" si="1"/>
        <v>0</v>
      </c>
      <c r="F15" s="6">
        <f t="shared" si="2"/>
        <v>0</v>
      </c>
      <c r="G15" s="6">
        <f t="shared" si="0"/>
        <v>0</v>
      </c>
    </row>
    <row r="16" spans="1:9" x14ac:dyDescent="0.15">
      <c r="A16" t="s">
        <v>103</v>
      </c>
      <c r="B16">
        <v>4.5</v>
      </c>
      <c r="C16" t="s">
        <v>105</v>
      </c>
      <c r="D16" s="2">
        <v>11</v>
      </c>
      <c r="E16" s="2">
        <f t="shared" si="1"/>
        <v>0</v>
      </c>
      <c r="F16" s="2">
        <f t="shared" si="2"/>
        <v>0</v>
      </c>
      <c r="G16" s="2">
        <f t="shared" si="0"/>
        <v>0</v>
      </c>
    </row>
    <row r="17" spans="1:7" x14ac:dyDescent="0.15">
      <c r="A17" t="s">
        <v>106</v>
      </c>
      <c r="B17">
        <v>6.8</v>
      </c>
      <c r="C17" t="s">
        <v>104</v>
      </c>
      <c r="D17" s="2">
        <v>12</v>
      </c>
      <c r="E17" s="2">
        <f t="shared" si="1"/>
        <v>0</v>
      </c>
      <c r="F17" s="2">
        <f t="shared" si="2"/>
        <v>0</v>
      </c>
      <c r="G17" s="2">
        <f t="shared" si="0"/>
        <v>0</v>
      </c>
    </row>
    <row r="18" spans="1:7" x14ac:dyDescent="0.15">
      <c r="A18" t="s">
        <v>107</v>
      </c>
      <c r="B18">
        <v>10</v>
      </c>
      <c r="C18" t="s">
        <v>104</v>
      </c>
      <c r="D18" s="2">
        <v>13</v>
      </c>
      <c r="E18" s="2">
        <f t="shared" si="1"/>
        <v>0</v>
      </c>
      <c r="F18" s="2">
        <f t="shared" si="2"/>
        <v>0</v>
      </c>
      <c r="G18" s="2">
        <f t="shared" si="0"/>
        <v>0</v>
      </c>
    </row>
    <row r="19" spans="1:7" x14ac:dyDescent="0.15">
      <c r="A19" s="35" t="s">
        <v>108</v>
      </c>
      <c r="D19" s="2">
        <v>14</v>
      </c>
      <c r="E19" s="2">
        <f t="shared" si="1"/>
        <v>0</v>
      </c>
      <c r="F19" s="2">
        <f t="shared" si="2"/>
        <v>0</v>
      </c>
      <c r="G19" s="2">
        <f t="shared" si="0"/>
        <v>0</v>
      </c>
    </row>
    <row r="20" spans="1:7" x14ac:dyDescent="0.15">
      <c r="A20" t="s">
        <v>110</v>
      </c>
      <c r="B20">
        <v>15</v>
      </c>
      <c r="C20" t="s">
        <v>111</v>
      </c>
      <c r="D20" s="2">
        <v>15</v>
      </c>
      <c r="E20" s="2">
        <f t="shared" si="1"/>
        <v>0</v>
      </c>
      <c r="F20" s="2">
        <f t="shared" si="2"/>
        <v>0</v>
      </c>
      <c r="G20" s="2">
        <f t="shared" si="0"/>
        <v>0</v>
      </c>
    </row>
    <row r="21" spans="1:7" x14ac:dyDescent="0.15">
      <c r="A21" t="s">
        <v>112</v>
      </c>
      <c r="B21">
        <v>18</v>
      </c>
      <c r="C21" t="s">
        <v>104</v>
      </c>
      <c r="D21" s="2">
        <v>16</v>
      </c>
      <c r="E21" s="2">
        <f t="shared" si="1"/>
        <v>0</v>
      </c>
      <c r="F21" s="2">
        <f t="shared" si="2"/>
        <v>0</v>
      </c>
      <c r="G21" s="2">
        <f t="shared" si="0"/>
        <v>0</v>
      </c>
    </row>
    <row r="22" spans="1:7" x14ac:dyDescent="0.15">
      <c r="A22" s="35" t="s">
        <v>109</v>
      </c>
      <c r="D22" s="2">
        <v>17</v>
      </c>
      <c r="E22" s="2">
        <f t="shared" si="1"/>
        <v>0</v>
      </c>
      <c r="F22" s="2">
        <f t="shared" si="2"/>
        <v>0</v>
      </c>
      <c r="G22" s="2">
        <f t="shared" si="0"/>
        <v>0</v>
      </c>
    </row>
    <row r="23" spans="1:7" x14ac:dyDescent="0.15">
      <c r="D23" s="2">
        <v>18</v>
      </c>
      <c r="E23" s="2">
        <f t="shared" si="1"/>
        <v>0</v>
      </c>
      <c r="F23" s="2">
        <f t="shared" si="2"/>
        <v>0</v>
      </c>
      <c r="G23" s="2">
        <f t="shared" si="0"/>
        <v>0</v>
      </c>
    </row>
    <row r="24" spans="1:7" x14ac:dyDescent="0.15">
      <c r="D24" s="2">
        <v>19</v>
      </c>
      <c r="E24" s="2">
        <f t="shared" si="1"/>
        <v>0</v>
      </c>
      <c r="F24" s="2">
        <f t="shared" si="2"/>
        <v>0</v>
      </c>
      <c r="G24" s="2">
        <f t="shared" si="0"/>
        <v>0</v>
      </c>
    </row>
    <row r="25" spans="1:7" x14ac:dyDescent="0.15">
      <c r="D25" s="6">
        <v>20</v>
      </c>
      <c r="E25" s="6">
        <f t="shared" si="1"/>
        <v>0</v>
      </c>
      <c r="F25" s="6">
        <f t="shared" si="2"/>
        <v>0</v>
      </c>
      <c r="G25" s="6">
        <f t="shared" si="0"/>
        <v>0</v>
      </c>
    </row>
    <row r="26" spans="1:7" x14ac:dyDescent="0.15">
      <c r="D26" s="2">
        <v>21</v>
      </c>
      <c r="E26" s="2">
        <f t="shared" si="1"/>
        <v>0</v>
      </c>
      <c r="F26" s="2">
        <f t="shared" si="2"/>
        <v>0</v>
      </c>
      <c r="G26" s="2">
        <f t="shared" si="0"/>
        <v>0</v>
      </c>
    </row>
    <row r="27" spans="1:7" x14ac:dyDescent="0.15">
      <c r="D27" s="2">
        <v>22</v>
      </c>
      <c r="E27" s="2">
        <f t="shared" si="1"/>
        <v>0</v>
      </c>
      <c r="F27" s="2">
        <f t="shared" si="2"/>
        <v>0</v>
      </c>
      <c r="G27" s="2">
        <f t="shared" si="0"/>
        <v>0</v>
      </c>
    </row>
    <row r="28" spans="1:7" x14ac:dyDescent="0.15">
      <c r="D28" s="2">
        <v>23</v>
      </c>
      <c r="E28" s="2">
        <f t="shared" si="1"/>
        <v>0</v>
      </c>
      <c r="F28" s="2">
        <f t="shared" si="2"/>
        <v>0</v>
      </c>
      <c r="G28" s="2">
        <f t="shared" si="0"/>
        <v>0</v>
      </c>
    </row>
    <row r="29" spans="1:7" x14ac:dyDescent="0.15">
      <c r="D29" s="2">
        <v>24</v>
      </c>
      <c r="E29" s="2">
        <f t="shared" si="1"/>
        <v>0</v>
      </c>
      <c r="F29" s="2">
        <f t="shared" si="2"/>
        <v>0</v>
      </c>
      <c r="G29" s="2">
        <f t="shared" si="0"/>
        <v>0</v>
      </c>
    </row>
    <row r="30" spans="1:7" x14ac:dyDescent="0.15">
      <c r="D30" s="2">
        <v>25</v>
      </c>
      <c r="E30" s="2">
        <f t="shared" si="1"/>
        <v>0</v>
      </c>
      <c r="F30" s="2">
        <f t="shared" si="2"/>
        <v>0</v>
      </c>
      <c r="G30" s="2">
        <f t="shared" si="0"/>
        <v>0</v>
      </c>
    </row>
    <row r="31" spans="1:7" x14ac:dyDescent="0.15">
      <c r="D31" s="2">
        <v>26</v>
      </c>
      <c r="E31" s="2">
        <f t="shared" si="1"/>
        <v>0</v>
      </c>
      <c r="F31" s="2">
        <f t="shared" si="2"/>
        <v>0</v>
      </c>
      <c r="G31" s="2">
        <f t="shared" si="0"/>
        <v>0</v>
      </c>
    </row>
    <row r="32" spans="1:7" x14ac:dyDescent="0.15">
      <c r="D32" s="2">
        <v>27</v>
      </c>
      <c r="E32" s="2">
        <f t="shared" si="1"/>
        <v>0</v>
      </c>
      <c r="F32" s="2">
        <f t="shared" si="2"/>
        <v>0</v>
      </c>
      <c r="G32" s="2">
        <f t="shared" si="0"/>
        <v>0</v>
      </c>
    </row>
    <row r="33" spans="4:7" x14ac:dyDescent="0.15">
      <c r="D33" s="2">
        <v>28</v>
      </c>
      <c r="E33" s="2">
        <f t="shared" si="1"/>
        <v>0</v>
      </c>
      <c r="F33" s="2">
        <f t="shared" si="2"/>
        <v>0</v>
      </c>
      <c r="G33" s="2">
        <f t="shared" si="0"/>
        <v>0</v>
      </c>
    </row>
    <row r="34" spans="4:7" x14ac:dyDescent="0.15">
      <c r="D34" s="2">
        <v>29</v>
      </c>
      <c r="E34" s="2">
        <f t="shared" si="1"/>
        <v>0</v>
      </c>
      <c r="F34" s="2">
        <f t="shared" si="2"/>
        <v>0</v>
      </c>
      <c r="G34" s="2">
        <f t="shared" si="0"/>
        <v>0</v>
      </c>
    </row>
    <row r="35" spans="4:7" x14ac:dyDescent="0.15">
      <c r="D35" s="6">
        <v>30</v>
      </c>
      <c r="E35" s="6">
        <f t="shared" si="1"/>
        <v>0</v>
      </c>
      <c r="F35" s="6">
        <f t="shared" si="2"/>
        <v>0</v>
      </c>
      <c r="G35" s="6">
        <f t="shared" si="0"/>
        <v>0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8" sqref="B8"/>
    </sheetView>
  </sheetViews>
  <sheetFormatPr defaultRowHeight="13.5" x14ac:dyDescent="0.15"/>
  <cols>
    <col min="1" max="1" width="36.875" bestFit="1" customWidth="1"/>
    <col min="2" max="2" width="12.625" customWidth="1"/>
    <col min="3" max="4" width="20.625" customWidth="1"/>
  </cols>
  <sheetData>
    <row r="1" spans="1:5" x14ac:dyDescent="0.15">
      <c r="A1" s="1" t="s">
        <v>17</v>
      </c>
    </row>
    <row r="2" spans="1:5" x14ac:dyDescent="0.15">
      <c r="A2" s="11" t="s">
        <v>25</v>
      </c>
    </row>
    <row r="3" spans="1:5" x14ac:dyDescent="0.15">
      <c r="A3" s="11"/>
    </row>
    <row r="4" spans="1:5" x14ac:dyDescent="0.15">
      <c r="A4" s="12" t="s">
        <v>26</v>
      </c>
    </row>
    <row r="5" spans="1:5" x14ac:dyDescent="0.15">
      <c r="A5" s="13" t="s">
        <v>30</v>
      </c>
    </row>
    <row r="6" spans="1:5" x14ac:dyDescent="0.15">
      <c r="A6" s="1"/>
      <c r="B6" s="31" t="s">
        <v>69</v>
      </c>
      <c r="C6" s="29" t="s">
        <v>70</v>
      </c>
      <c r="D6" s="29" t="s">
        <v>70</v>
      </c>
    </row>
    <row r="7" spans="1:5" s="19" customFormat="1" ht="20.100000000000001" customHeight="1" x14ac:dyDescent="0.15">
      <c r="A7" s="18" t="s">
        <v>18</v>
      </c>
      <c r="B7" s="18" t="s">
        <v>19</v>
      </c>
      <c r="C7" s="18" t="s">
        <v>20</v>
      </c>
      <c r="D7" s="18" t="s">
        <v>21</v>
      </c>
    </row>
    <row r="8" spans="1:5" s="19" customFormat="1" ht="20.100000000000001" customHeight="1" x14ac:dyDescent="0.15">
      <c r="A8" s="20" t="s">
        <v>22</v>
      </c>
      <c r="B8" s="21"/>
      <c r="C8" s="20">
        <v>2</v>
      </c>
      <c r="D8" s="20">
        <f>B8*C8</f>
        <v>0</v>
      </c>
    </row>
    <row r="9" spans="1:5" s="19" customFormat="1" ht="20.100000000000001" customHeight="1" x14ac:dyDescent="0.15">
      <c r="A9" s="20" t="s">
        <v>23</v>
      </c>
      <c r="B9" s="21"/>
      <c r="C9" s="20">
        <v>-3</v>
      </c>
      <c r="D9" s="20">
        <f t="shared" ref="D9:D10" si="0">B9*C9</f>
        <v>0</v>
      </c>
    </row>
    <row r="10" spans="1:5" s="19" customFormat="1" ht="20.100000000000001" customHeight="1" x14ac:dyDescent="0.15">
      <c r="A10" s="20" t="s">
        <v>24</v>
      </c>
      <c r="B10" s="21"/>
      <c r="C10" s="20">
        <v>-8</v>
      </c>
      <c r="D10" s="20">
        <f t="shared" si="0"/>
        <v>0</v>
      </c>
    </row>
    <row r="11" spans="1:5" s="19" customFormat="1" ht="20.100000000000001" customHeight="1" x14ac:dyDescent="0.15">
      <c r="A11" s="20" t="s">
        <v>8</v>
      </c>
      <c r="B11" s="20"/>
      <c r="C11" s="20"/>
      <c r="D11" s="17">
        <f>SUM(D8:D10)</f>
        <v>0</v>
      </c>
      <c r="E11" s="22" t="s">
        <v>28</v>
      </c>
    </row>
    <row r="13" spans="1:5" x14ac:dyDescent="0.15">
      <c r="B13" s="4"/>
      <c r="C13" t="s">
        <v>27</v>
      </c>
    </row>
    <row r="14" spans="1:5" x14ac:dyDescent="0.15">
      <c r="B14" t="s">
        <v>61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24" sqref="C24"/>
    </sheetView>
  </sheetViews>
  <sheetFormatPr defaultRowHeight="13.5" x14ac:dyDescent="0.15"/>
  <cols>
    <col min="1" max="9" width="10.625" customWidth="1"/>
  </cols>
  <sheetData>
    <row r="1" spans="1:9" x14ac:dyDescent="0.15">
      <c r="A1" s="1" t="s">
        <v>29</v>
      </c>
    </row>
    <row r="2" spans="1:9" x14ac:dyDescent="0.15">
      <c r="A2" t="s">
        <v>78</v>
      </c>
    </row>
    <row r="4" spans="1:9" x14ac:dyDescent="0.15">
      <c r="A4" t="s">
        <v>65</v>
      </c>
    </row>
    <row r="5" spans="1:9" x14ac:dyDescent="0.15">
      <c r="B5" t="s">
        <v>62</v>
      </c>
    </row>
    <row r="6" spans="1:9" x14ac:dyDescent="0.15">
      <c r="B6" t="s">
        <v>64</v>
      </c>
    </row>
    <row r="7" spans="1:9" x14ac:dyDescent="0.15">
      <c r="B7" t="s">
        <v>63</v>
      </c>
    </row>
    <row r="8" spans="1:9" x14ac:dyDescent="0.15">
      <c r="B8" t="s">
        <v>66</v>
      </c>
    </row>
    <row r="10" spans="1:9" x14ac:dyDescent="0.15">
      <c r="D10" s="29" t="s">
        <v>67</v>
      </c>
      <c r="E10" s="29" t="s">
        <v>67</v>
      </c>
      <c r="F10" s="29" t="s">
        <v>67</v>
      </c>
      <c r="G10" s="29" t="s">
        <v>67</v>
      </c>
      <c r="H10" s="29" t="s">
        <v>67</v>
      </c>
      <c r="I10" s="30" t="s">
        <v>68</v>
      </c>
    </row>
    <row r="11" spans="1:9" s="19" customFormat="1" ht="51.75" x14ac:dyDescent="0.15">
      <c r="A11" s="25" t="s">
        <v>72</v>
      </c>
      <c r="B11" s="25" t="s">
        <v>73</v>
      </c>
      <c r="C11" s="25" t="s">
        <v>31</v>
      </c>
      <c r="D11" s="25" t="s">
        <v>74</v>
      </c>
      <c r="E11" s="25" t="s">
        <v>77</v>
      </c>
      <c r="F11" s="25" t="s">
        <v>32</v>
      </c>
      <c r="G11" s="25" t="s">
        <v>76</v>
      </c>
      <c r="H11" s="25" t="s">
        <v>33</v>
      </c>
      <c r="I11" s="25" t="s">
        <v>75</v>
      </c>
    </row>
    <row r="12" spans="1:9" s="19" customFormat="1" ht="17.25" x14ac:dyDescent="0.15">
      <c r="A12" s="17">
        <v>120</v>
      </c>
      <c r="B12" s="17">
        <v>60</v>
      </c>
      <c r="C12" s="20">
        <v>0</v>
      </c>
      <c r="D12" s="28"/>
      <c r="E12" s="20">
        <v>0</v>
      </c>
      <c r="F12" s="20">
        <v>0</v>
      </c>
      <c r="G12" s="26">
        <v>0</v>
      </c>
      <c r="H12" s="20">
        <v>0</v>
      </c>
      <c r="I12" s="27"/>
    </row>
    <row r="13" spans="1:9" s="19" customFormat="1" ht="17.25" x14ac:dyDescent="0.15">
      <c r="A13" s="27"/>
      <c r="B13" s="27"/>
      <c r="C13" s="20">
        <v>1</v>
      </c>
      <c r="D13" s="26">
        <f ca="1">ROUND(A$12*RAND(),0)</f>
        <v>67</v>
      </c>
      <c r="E13" s="20">
        <f ca="1">E12+D13</f>
        <v>67</v>
      </c>
      <c r="F13" s="20">
        <f ca="1">MAX(E13,H12)</f>
        <v>67</v>
      </c>
      <c r="G13" s="26">
        <f ca="1">ROUND(B$12*RAND(),0)</f>
        <v>50</v>
      </c>
      <c r="H13" s="20">
        <f ca="1">F13+G13</f>
        <v>117</v>
      </c>
      <c r="I13" s="21">
        <f ca="1">F13-E13</f>
        <v>0</v>
      </c>
    </row>
    <row r="14" spans="1:9" s="19" customFormat="1" ht="17.25" x14ac:dyDescent="0.15">
      <c r="A14" s="27"/>
      <c r="B14" s="27"/>
      <c r="C14" s="20">
        <v>2</v>
      </c>
      <c r="D14" s="26">
        <f t="shared" ref="D14:D22" ca="1" si="0">ROUND(A$12*RAND(),0)</f>
        <v>7</v>
      </c>
      <c r="E14" s="20">
        <f t="shared" ref="E14:E22" ca="1" si="1">E13+D14</f>
        <v>74</v>
      </c>
      <c r="F14" s="20">
        <f t="shared" ref="F14:F22" ca="1" si="2">MAX(E14,H13)</f>
        <v>117</v>
      </c>
      <c r="G14" s="26">
        <f t="shared" ref="G14:G22" ca="1" si="3">ROUND(B$12*RAND(),0)</f>
        <v>51</v>
      </c>
      <c r="H14" s="20">
        <f t="shared" ref="H14:H21" ca="1" si="4">F14+G14</f>
        <v>168</v>
      </c>
      <c r="I14" s="21">
        <f t="shared" ref="I14:I22" ca="1" si="5">F14-E14</f>
        <v>43</v>
      </c>
    </row>
    <row r="15" spans="1:9" s="19" customFormat="1" ht="17.25" x14ac:dyDescent="0.15">
      <c r="A15" s="27"/>
      <c r="B15" s="27"/>
      <c r="C15" s="20">
        <v>3</v>
      </c>
      <c r="D15" s="26">
        <f t="shared" ca="1" si="0"/>
        <v>85</v>
      </c>
      <c r="E15" s="20">
        <f t="shared" ca="1" si="1"/>
        <v>159</v>
      </c>
      <c r="F15" s="20">
        <f t="shared" ca="1" si="2"/>
        <v>168</v>
      </c>
      <c r="G15" s="26">
        <f t="shared" ca="1" si="3"/>
        <v>5</v>
      </c>
      <c r="H15" s="20">
        <f t="shared" ca="1" si="4"/>
        <v>173</v>
      </c>
      <c r="I15" s="21">
        <f t="shared" ca="1" si="5"/>
        <v>9</v>
      </c>
    </row>
    <row r="16" spans="1:9" s="19" customFormat="1" ht="17.25" x14ac:dyDescent="0.15">
      <c r="A16" s="27"/>
      <c r="B16" s="27"/>
      <c r="C16" s="20">
        <v>4</v>
      </c>
      <c r="D16" s="26">
        <f t="shared" ca="1" si="0"/>
        <v>103</v>
      </c>
      <c r="E16" s="20">
        <f t="shared" ca="1" si="1"/>
        <v>262</v>
      </c>
      <c r="F16" s="20">
        <f t="shared" ca="1" si="2"/>
        <v>262</v>
      </c>
      <c r="G16" s="26">
        <f t="shared" ca="1" si="3"/>
        <v>35</v>
      </c>
      <c r="H16" s="20">
        <f t="shared" ca="1" si="4"/>
        <v>297</v>
      </c>
      <c r="I16" s="21">
        <f t="shared" ca="1" si="5"/>
        <v>0</v>
      </c>
    </row>
    <row r="17" spans="1:10" s="19" customFormat="1" ht="17.25" x14ac:dyDescent="0.15">
      <c r="A17" s="27"/>
      <c r="B17" s="27"/>
      <c r="C17" s="20">
        <v>5</v>
      </c>
      <c r="D17" s="26">
        <f t="shared" ca="1" si="0"/>
        <v>19</v>
      </c>
      <c r="E17" s="20">
        <f t="shared" ca="1" si="1"/>
        <v>281</v>
      </c>
      <c r="F17" s="20">
        <f t="shared" ca="1" si="2"/>
        <v>297</v>
      </c>
      <c r="G17" s="26">
        <f t="shared" ca="1" si="3"/>
        <v>41</v>
      </c>
      <c r="H17" s="20">
        <f t="shared" ca="1" si="4"/>
        <v>338</v>
      </c>
      <c r="I17" s="21">
        <f t="shared" ca="1" si="5"/>
        <v>16</v>
      </c>
    </row>
    <row r="18" spans="1:10" s="19" customFormat="1" ht="17.25" x14ac:dyDescent="0.15">
      <c r="A18" s="27"/>
      <c r="B18" s="27"/>
      <c r="C18" s="20">
        <v>6</v>
      </c>
      <c r="D18" s="26">
        <f t="shared" ca="1" si="0"/>
        <v>97</v>
      </c>
      <c r="E18" s="20">
        <f t="shared" ca="1" si="1"/>
        <v>378</v>
      </c>
      <c r="F18" s="20">
        <f t="shared" ca="1" si="2"/>
        <v>378</v>
      </c>
      <c r="G18" s="26">
        <f t="shared" ca="1" si="3"/>
        <v>29</v>
      </c>
      <c r="H18" s="20">
        <f t="shared" ca="1" si="4"/>
        <v>407</v>
      </c>
      <c r="I18" s="21">
        <f t="shared" ca="1" si="5"/>
        <v>0</v>
      </c>
    </row>
    <row r="19" spans="1:10" s="19" customFormat="1" ht="17.25" x14ac:dyDescent="0.15">
      <c r="A19" s="27"/>
      <c r="B19" s="27"/>
      <c r="C19" s="20">
        <v>7</v>
      </c>
      <c r="D19" s="26">
        <f t="shared" ca="1" si="0"/>
        <v>86</v>
      </c>
      <c r="E19" s="20">
        <f t="shared" ca="1" si="1"/>
        <v>464</v>
      </c>
      <c r="F19" s="20">
        <f t="shared" ca="1" si="2"/>
        <v>464</v>
      </c>
      <c r="G19" s="26">
        <f t="shared" ca="1" si="3"/>
        <v>12</v>
      </c>
      <c r="H19" s="20">
        <f t="shared" ca="1" si="4"/>
        <v>476</v>
      </c>
      <c r="I19" s="21">
        <f t="shared" ca="1" si="5"/>
        <v>0</v>
      </c>
    </row>
    <row r="20" spans="1:10" s="19" customFormat="1" ht="17.25" x14ac:dyDescent="0.15">
      <c r="A20" s="27"/>
      <c r="B20" s="27"/>
      <c r="C20" s="20">
        <v>8</v>
      </c>
      <c r="D20" s="26">
        <f t="shared" ca="1" si="0"/>
        <v>96</v>
      </c>
      <c r="E20" s="20">
        <f t="shared" ca="1" si="1"/>
        <v>560</v>
      </c>
      <c r="F20" s="20">
        <f t="shared" ca="1" si="2"/>
        <v>560</v>
      </c>
      <c r="G20" s="26">
        <f t="shared" ca="1" si="3"/>
        <v>40</v>
      </c>
      <c r="H20" s="20">
        <f t="shared" ca="1" si="4"/>
        <v>600</v>
      </c>
      <c r="I20" s="21">
        <f t="shared" ca="1" si="5"/>
        <v>0</v>
      </c>
    </row>
    <row r="21" spans="1:10" s="19" customFormat="1" ht="17.25" x14ac:dyDescent="0.15">
      <c r="A21" s="27"/>
      <c r="B21" s="27"/>
      <c r="C21" s="20">
        <v>9</v>
      </c>
      <c r="D21" s="26">
        <f t="shared" ca="1" si="0"/>
        <v>65</v>
      </c>
      <c r="E21" s="20">
        <f t="shared" ca="1" si="1"/>
        <v>625</v>
      </c>
      <c r="F21" s="20">
        <f t="shared" ca="1" si="2"/>
        <v>625</v>
      </c>
      <c r="G21" s="26">
        <f t="shared" ca="1" si="3"/>
        <v>54</v>
      </c>
      <c r="H21" s="20">
        <f t="shared" ca="1" si="4"/>
        <v>679</v>
      </c>
      <c r="I21" s="21">
        <f t="shared" ca="1" si="5"/>
        <v>0</v>
      </c>
    </row>
    <row r="22" spans="1:10" s="19" customFormat="1" ht="17.25" x14ac:dyDescent="0.15">
      <c r="A22" s="27"/>
      <c r="B22" s="27"/>
      <c r="C22" s="20">
        <v>10</v>
      </c>
      <c r="D22" s="26">
        <f t="shared" ca="1" si="0"/>
        <v>91</v>
      </c>
      <c r="E22" s="20">
        <f t="shared" ca="1" si="1"/>
        <v>716</v>
      </c>
      <c r="F22" s="20">
        <f t="shared" ca="1" si="2"/>
        <v>716</v>
      </c>
      <c r="G22" s="26">
        <f t="shared" ca="1" si="3"/>
        <v>53</v>
      </c>
      <c r="H22" s="20">
        <f ca="1">F22+G22</f>
        <v>769</v>
      </c>
      <c r="I22" s="21">
        <f t="shared" ca="1" si="5"/>
        <v>0</v>
      </c>
    </row>
    <row r="23" spans="1:10" s="23" customFormat="1" ht="57" x14ac:dyDescent="0.15">
      <c r="A23" s="23" t="s">
        <v>35</v>
      </c>
      <c r="B23" s="23" t="s">
        <v>34</v>
      </c>
      <c r="C23" s="23" t="s">
        <v>36</v>
      </c>
      <c r="D23" s="24" t="s">
        <v>45</v>
      </c>
      <c r="E23" s="23" t="s">
        <v>37</v>
      </c>
      <c r="F23" s="23" t="s">
        <v>39</v>
      </c>
      <c r="G23" s="24" t="s">
        <v>46</v>
      </c>
      <c r="H23" s="23" t="s">
        <v>41</v>
      </c>
      <c r="I23" s="23" t="s">
        <v>43</v>
      </c>
    </row>
    <row r="24" spans="1:10" s="5" customFormat="1" ht="71.25" x14ac:dyDescent="0.15">
      <c r="A24" s="23"/>
      <c r="B24" s="23"/>
      <c r="C24" s="23"/>
      <c r="D24" s="24" t="s">
        <v>47</v>
      </c>
      <c r="E24" s="23" t="s">
        <v>38</v>
      </c>
      <c r="F24" s="23" t="s">
        <v>40</v>
      </c>
      <c r="G24" s="24" t="s">
        <v>47</v>
      </c>
      <c r="H24" s="23" t="s">
        <v>42</v>
      </c>
      <c r="I24" s="23" t="s">
        <v>44</v>
      </c>
    </row>
    <row r="27" spans="1:10" x14ac:dyDescent="0.15">
      <c r="A27" t="s">
        <v>50</v>
      </c>
    </row>
    <row r="28" spans="1:10" x14ac:dyDescent="0.15">
      <c r="A28" t="s">
        <v>79</v>
      </c>
    </row>
    <row r="29" spans="1:10" x14ac:dyDescent="0.15">
      <c r="A29" s="14" t="s">
        <v>51</v>
      </c>
      <c r="B29" s="14" t="s">
        <v>52</v>
      </c>
      <c r="C29" s="14" t="s">
        <v>53</v>
      </c>
      <c r="D29" s="14" t="s">
        <v>54</v>
      </c>
      <c r="E29" s="14" t="s">
        <v>55</v>
      </c>
      <c r="F29" s="14" t="s">
        <v>56</v>
      </c>
      <c r="G29" s="14" t="s">
        <v>57</v>
      </c>
      <c r="H29" s="14" t="s">
        <v>58</v>
      </c>
      <c r="I29" s="14" t="s">
        <v>59</v>
      </c>
      <c r="J29" s="14" t="s">
        <v>60</v>
      </c>
    </row>
    <row r="30" spans="1:10" ht="30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生涯賃金</vt:lpstr>
      <vt:lpstr>貯金計算</vt:lpstr>
      <vt:lpstr>借金返済</vt:lpstr>
      <vt:lpstr>釣銭計算</vt:lpstr>
      <vt:lpstr>待ち時間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2022-11-16T03:38:19Z</dcterms:created>
  <dcterms:modified xsi:type="dcterms:W3CDTF">2023-03-10T02:57:15Z</dcterms:modified>
</cp:coreProperties>
</file>